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17\заседание 15 от 28.07.2017\"/>
    </mc:Choice>
  </mc:AlternateContent>
  <bookViews>
    <workbookView xWindow="0" yWindow="0" windowWidth="11400" windowHeight="5895" tabRatio="818" activeTab="13"/>
  </bookViews>
  <sheets>
    <sheet name="прил 7.1 ВМП" sheetId="39" r:id="rId1"/>
    <sheet name="прил 7 ВМП" sheetId="38" r:id="rId2"/>
    <sheet name="прил 6.1" sheetId="37" r:id="rId3"/>
    <sheet name="прил 6" sheetId="36" r:id="rId4"/>
    <sheet name="прил 5.1" sheetId="35" r:id="rId5"/>
    <sheet name="прил 5" sheetId="34" r:id="rId6"/>
    <sheet name="прил 4.1" sheetId="18" r:id="rId7"/>
    <sheet name="прил 4" sheetId="13" r:id="rId8"/>
    <sheet name="прил 3 подуш." sheetId="21" r:id="rId9"/>
    <sheet name="прил 2.11" sheetId="23" r:id="rId10"/>
    <sheet name="прил 2.10" sheetId="24" r:id="rId11"/>
    <sheet name="прил 2.9" sheetId="25" r:id="rId12"/>
    <sheet name="прил 2.8" sheetId="26" r:id="rId13"/>
    <sheet name="прил 2.7" sheetId="27" r:id="rId14"/>
    <sheet name="прил 2.6" sheetId="28" r:id="rId15"/>
    <sheet name="прил 2.5" sheetId="29" r:id="rId16"/>
    <sheet name="прил 2.4" sheetId="30" r:id="rId17"/>
    <sheet name="прил 2.3" sheetId="31" r:id="rId18"/>
    <sheet name="прил 2.2" sheetId="32" r:id="rId19"/>
    <sheet name="прил 2.1" sheetId="33" r:id="rId20"/>
  </sheets>
  <externalReferences>
    <externalReference r:id="rId21"/>
  </externalReferences>
  <definedNames>
    <definedName name="_xlnm._FilterDatabase" localSheetId="8" hidden="1">'прил 3 подуш.'!$A$4:$O$797</definedName>
    <definedName name="_xlnm.Print_Area" localSheetId="9">'прил 2.11'!$A$1:$O$67</definedName>
    <definedName name="_xlnm.Print_Area" localSheetId="17">'прил 2.3'!$A$1:$O$66</definedName>
    <definedName name="_xlnm.Print_Area" localSheetId="13">'прил 2.7'!$A$1:$G$66</definedName>
    <definedName name="_xlnm.Print_Area" localSheetId="7">'прил 4'!$A$1:$G$56</definedName>
    <definedName name="_xlnm.Print_Area" localSheetId="6">'прил 4.1'!$A$1:$C$138</definedName>
    <definedName name="_xlnm.Print_Area" localSheetId="5">'прил 5'!$A$1:$G$27</definedName>
    <definedName name="_xlnm.Print_Area" localSheetId="4">'прил 5.1'!$A$1:$C$72</definedName>
    <definedName name="_xlnm.Print_Area" localSheetId="3">'прил 6'!$A$1:$H$5</definedName>
    <definedName name="_xlnm.Print_Area" localSheetId="1">'прил 7 ВМП'!$A$1:$J$46</definedName>
  </definedNames>
  <calcPr calcId="162913" refMode="R1C1" fullPrecision="0"/>
</workbook>
</file>

<file path=xl/calcChain.xml><?xml version="1.0" encoding="utf-8"?>
<calcChain xmlns="http://schemas.openxmlformats.org/spreadsheetml/2006/main">
  <c r="I41" i="38" l="1"/>
  <c r="J41" i="38"/>
  <c r="J20" i="38"/>
  <c r="J17" i="38"/>
  <c r="J14" i="38"/>
  <c r="J11" i="38"/>
  <c r="C231" i="39" l="1"/>
  <c r="B231" i="39"/>
  <c r="C225" i="39"/>
  <c r="B225" i="39"/>
  <c r="C216" i="39"/>
  <c r="C214" i="39" s="1"/>
  <c r="B216" i="39"/>
  <c r="B214" i="39" s="1"/>
  <c r="C205" i="39"/>
  <c r="B205" i="39"/>
  <c r="C199" i="39"/>
  <c r="B199" i="39"/>
  <c r="C194" i="39"/>
  <c r="B194" i="39"/>
  <c r="C186" i="39"/>
  <c r="B186" i="39"/>
  <c r="C169" i="39"/>
  <c r="B169" i="39"/>
  <c r="C163" i="39"/>
  <c r="B163" i="39"/>
  <c r="C174" i="39"/>
  <c r="B174" i="39"/>
  <c r="C155" i="39"/>
  <c r="C153" i="39" s="1"/>
  <c r="B155" i="39"/>
  <c r="B153" i="39" s="1"/>
  <c r="C148" i="39"/>
  <c r="C146" i="39" s="1"/>
  <c r="B148" i="39"/>
  <c r="B146" i="39" s="1"/>
  <c r="C133" i="39"/>
  <c r="B133" i="39"/>
  <c r="C139" i="39"/>
  <c r="B139" i="39"/>
  <c r="C124" i="39"/>
  <c r="C112" i="39" s="1"/>
  <c r="B124" i="39"/>
  <c r="B112" i="39" s="1"/>
  <c r="C106" i="39"/>
  <c r="C95" i="39" s="1"/>
  <c r="B106" i="39"/>
  <c r="B95" i="39" s="1"/>
  <c r="C85" i="39"/>
  <c r="B85" i="39"/>
  <c r="C78" i="39"/>
  <c r="B78" i="39"/>
  <c r="C69" i="39"/>
  <c r="C68" i="39" s="1"/>
  <c r="B68" i="39"/>
  <c r="C60" i="39"/>
  <c r="C54" i="39" s="1"/>
  <c r="B60" i="39"/>
  <c r="B54" i="39" s="1"/>
  <c r="C40" i="39"/>
  <c r="B40" i="39"/>
  <c r="B27" i="39"/>
  <c r="C27" i="39"/>
  <c r="C6" i="39"/>
  <c r="B6" i="39"/>
  <c r="B5" i="37"/>
  <c r="C5" i="37"/>
  <c r="C60" i="18"/>
  <c r="B60" i="18"/>
  <c r="C91" i="18"/>
  <c r="B91" i="18"/>
  <c r="G26" i="13"/>
  <c r="F26" i="13"/>
  <c r="E26" i="13"/>
  <c r="D26" i="13"/>
  <c r="C26" i="13"/>
  <c r="B26" i="13"/>
  <c r="G30" i="13"/>
  <c r="F30" i="13"/>
  <c r="G29" i="13"/>
  <c r="F29" i="13"/>
  <c r="G28" i="13"/>
  <c r="F28" i="13"/>
  <c r="G27" i="13"/>
  <c r="F27" i="13"/>
  <c r="G43" i="13"/>
  <c r="F43" i="13"/>
  <c r="G42" i="13"/>
  <c r="F42" i="13"/>
  <c r="G41" i="13"/>
  <c r="F41" i="13"/>
  <c r="G40" i="13"/>
  <c r="F40" i="13"/>
  <c r="E39" i="13"/>
  <c r="D39" i="13"/>
  <c r="C39" i="13"/>
  <c r="B39" i="13"/>
  <c r="C224" i="39" l="1"/>
  <c r="B224" i="39"/>
  <c r="B193" i="39"/>
  <c r="C193" i="39"/>
  <c r="B184" i="39"/>
  <c r="C184" i="39"/>
  <c r="B162" i="39"/>
  <c r="C162" i="39"/>
  <c r="C131" i="39"/>
  <c r="B131" i="39"/>
  <c r="B5" i="39"/>
  <c r="C5" i="39"/>
  <c r="G39" i="13"/>
  <c r="F39" i="13"/>
  <c r="G45" i="38"/>
  <c r="F45" i="38"/>
  <c r="E45" i="38"/>
  <c r="I44" i="38"/>
  <c r="I45" i="38" s="1"/>
  <c r="G44" i="38"/>
  <c r="K43" i="38"/>
  <c r="H43" i="38" s="1"/>
  <c r="I43" i="38"/>
  <c r="G41" i="38"/>
  <c r="G42" i="38" s="1"/>
  <c r="F41" i="38"/>
  <c r="F42" i="38" s="1"/>
  <c r="E41" i="38"/>
  <c r="E42" i="38" s="1"/>
  <c r="J40" i="38"/>
  <c r="I40" i="38"/>
  <c r="K39" i="38"/>
  <c r="H39" i="38" s="1"/>
  <c r="I39" i="38"/>
  <c r="G38" i="38"/>
  <c r="F38" i="38"/>
  <c r="E38" i="38"/>
  <c r="I37" i="38"/>
  <c r="I38" i="38" s="1"/>
  <c r="G37" i="38"/>
  <c r="K36" i="38"/>
  <c r="H36" i="38" s="1"/>
  <c r="J36" i="38"/>
  <c r="I36" i="38"/>
  <c r="K35" i="38"/>
  <c r="H35" i="38" s="1"/>
  <c r="H37" i="38" s="1"/>
  <c r="H38" i="38" s="1"/>
  <c r="I35" i="38"/>
  <c r="F34" i="38"/>
  <c r="E34" i="38"/>
  <c r="G33" i="38"/>
  <c r="K32" i="38"/>
  <c r="I32" i="38"/>
  <c r="H32" i="38"/>
  <c r="J32" i="38" s="1"/>
  <c r="K31" i="38"/>
  <c r="I31" i="38"/>
  <c r="I33" i="38" s="1"/>
  <c r="H31" i="38"/>
  <c r="G30" i="38"/>
  <c r="K29" i="38"/>
  <c r="I29" i="38"/>
  <c r="I30" i="38" s="1"/>
  <c r="I34" i="38" s="1"/>
  <c r="H29" i="38"/>
  <c r="G27" i="38"/>
  <c r="G28" i="38" s="1"/>
  <c r="K26" i="38"/>
  <c r="I26" i="38"/>
  <c r="H26" i="38"/>
  <c r="J26" i="38" s="1"/>
  <c r="K25" i="38"/>
  <c r="I25" i="38"/>
  <c r="I27" i="38" s="1"/>
  <c r="I28" i="38" s="1"/>
  <c r="H25" i="38"/>
  <c r="G24" i="38"/>
  <c r="F24" i="38"/>
  <c r="E24" i="38"/>
  <c r="I23" i="38"/>
  <c r="G23" i="38"/>
  <c r="K22" i="38"/>
  <c r="H22" i="38" s="1"/>
  <c r="J22" i="38"/>
  <c r="I22" i="38"/>
  <c r="K21" i="38"/>
  <c r="H21" i="38" s="1"/>
  <c r="J21" i="38"/>
  <c r="I21" i="38"/>
  <c r="I20" i="38"/>
  <c r="I24" i="38" s="1"/>
  <c r="G20" i="38"/>
  <c r="K19" i="38"/>
  <c r="H19" i="38" s="1"/>
  <c r="H20" i="38" s="1"/>
  <c r="J19" i="38"/>
  <c r="I19" i="38"/>
  <c r="F18" i="38"/>
  <c r="E18" i="38"/>
  <c r="G17" i="38"/>
  <c r="I17" i="38" s="1"/>
  <c r="K16" i="38"/>
  <c r="I16" i="38"/>
  <c r="H16" i="38"/>
  <c r="K15" i="38"/>
  <c r="I15" i="38"/>
  <c r="H15" i="38"/>
  <c r="J15" i="38" s="1"/>
  <c r="G14" i="38"/>
  <c r="I14" i="38" s="1"/>
  <c r="K13" i="38"/>
  <c r="I13" i="38"/>
  <c r="H13" i="38"/>
  <c r="K12" i="38"/>
  <c r="I12" i="38"/>
  <c r="H12" i="38"/>
  <c r="J12" i="38" s="1"/>
  <c r="G11" i="38"/>
  <c r="F11" i="38"/>
  <c r="K10" i="38"/>
  <c r="H10" i="38" s="1"/>
  <c r="I10" i="38"/>
  <c r="K9" i="38"/>
  <c r="H9" i="38" s="1"/>
  <c r="J9" i="38" s="1"/>
  <c r="I9" i="38"/>
  <c r="K8" i="38"/>
  <c r="H8" i="38" s="1"/>
  <c r="J8" i="38" s="1"/>
  <c r="I8" i="38"/>
  <c r="I7" i="38"/>
  <c r="G7" i="38"/>
  <c r="F7" i="38"/>
  <c r="E7" i="38"/>
  <c r="K6" i="38"/>
  <c r="H6" i="38" s="1"/>
  <c r="J6" i="38" s="1"/>
  <c r="I6" i="38"/>
  <c r="K5" i="38"/>
  <c r="H5" i="38" s="1"/>
  <c r="J5" i="38" s="1"/>
  <c r="I5" i="38"/>
  <c r="F46" i="38" l="1"/>
  <c r="E46" i="38"/>
  <c r="H11" i="38"/>
  <c r="J10" i="38"/>
  <c r="J25" i="38"/>
  <c r="J27" i="38" s="1"/>
  <c r="J28" i="38" s="1"/>
  <c r="H27" i="38"/>
  <c r="H28" i="38" s="1"/>
  <c r="J29" i="38"/>
  <c r="J30" i="38" s="1"/>
  <c r="J34" i="38" s="1"/>
  <c r="H30" i="38"/>
  <c r="H34" i="38" s="1"/>
  <c r="J31" i="38"/>
  <c r="J33" i="38" s="1"/>
  <c r="H33" i="38"/>
  <c r="H44" i="38"/>
  <c r="H45" i="38" s="1"/>
  <c r="J43" i="38"/>
  <c r="J44" i="38" s="1"/>
  <c r="J45" i="38" s="1"/>
  <c r="H7" i="38"/>
  <c r="J16" i="38"/>
  <c r="H17" i="38"/>
  <c r="J39" i="38"/>
  <c r="H41" i="38"/>
  <c r="H42" i="38" s="1"/>
  <c r="G18" i="38"/>
  <c r="G46" i="38" s="1"/>
  <c r="I11" i="38"/>
  <c r="I18" i="38" s="1"/>
  <c r="J13" i="38"/>
  <c r="H14" i="38"/>
  <c r="J23" i="38"/>
  <c r="J24" i="38" s="1"/>
  <c r="I42" i="38"/>
  <c r="J7" i="38"/>
  <c r="H23" i="38"/>
  <c r="H24" i="38" s="1"/>
  <c r="G34" i="38"/>
  <c r="J35" i="38"/>
  <c r="J37" i="38" s="1"/>
  <c r="J38" i="38" s="1"/>
  <c r="J42" i="38" l="1"/>
  <c r="J18" i="38"/>
  <c r="I46" i="38"/>
  <c r="H18" i="38"/>
  <c r="H46" i="38" s="1"/>
  <c r="J46" i="38" l="1"/>
  <c r="H5" i="36"/>
  <c r="G5" i="36"/>
  <c r="C65" i="35" l="1"/>
  <c r="B65" i="35"/>
  <c r="C56" i="35"/>
  <c r="B56" i="35"/>
  <c r="C50" i="35"/>
  <c r="B50" i="35"/>
  <c r="C44" i="35"/>
  <c r="C43" i="35" s="1"/>
  <c r="B44" i="35"/>
  <c r="C32" i="35"/>
  <c r="C30" i="35" s="1"/>
  <c r="B32" i="35"/>
  <c r="B30" i="35" s="1"/>
  <c r="C24" i="35"/>
  <c r="B24" i="35"/>
  <c r="C18" i="35"/>
  <c r="B18" i="35"/>
  <c r="C12" i="35"/>
  <c r="B12" i="35"/>
  <c r="C6" i="35"/>
  <c r="B6" i="35"/>
  <c r="B43" i="35" l="1"/>
  <c r="B5" i="35"/>
  <c r="C5" i="35"/>
  <c r="O65" i="23"/>
  <c r="N65" i="23"/>
  <c r="M65" i="23"/>
  <c r="L65" i="23"/>
  <c r="K65" i="23"/>
  <c r="J65" i="23"/>
  <c r="H65" i="23"/>
  <c r="G65" i="23"/>
  <c r="F65" i="23"/>
  <c r="E65" i="23"/>
  <c r="D65" i="23"/>
  <c r="C65" i="23"/>
  <c r="O5" i="24"/>
  <c r="O6" i="24"/>
  <c r="O7" i="24"/>
  <c r="O8" i="24"/>
  <c r="O9" i="24"/>
  <c r="O10" i="24"/>
  <c r="O11" i="24"/>
  <c r="O12" i="24"/>
  <c r="O13" i="24"/>
  <c r="O14" i="24"/>
  <c r="O15" i="24"/>
  <c r="O16" i="24"/>
  <c r="O17" i="24"/>
  <c r="O18" i="24"/>
  <c r="O19" i="24"/>
  <c r="O20" i="24"/>
  <c r="O21" i="24"/>
  <c r="O22" i="24"/>
  <c r="O23" i="24"/>
  <c r="O24" i="24"/>
  <c r="O25" i="24"/>
  <c r="O26" i="24"/>
  <c r="O27" i="24"/>
  <c r="O28" i="24"/>
  <c r="O29" i="24"/>
  <c r="O30" i="24"/>
  <c r="O31" i="24"/>
  <c r="O32" i="24"/>
  <c r="O33" i="24"/>
  <c r="O34" i="24"/>
  <c r="O35" i="24"/>
  <c r="O36" i="24"/>
  <c r="O37" i="24"/>
  <c r="O38" i="24"/>
  <c r="O39" i="24"/>
  <c r="O40" i="24"/>
  <c r="O41" i="24"/>
  <c r="O42" i="24"/>
  <c r="O43" i="24"/>
  <c r="O44" i="24"/>
  <c r="O45" i="24"/>
  <c r="O46" i="24"/>
  <c r="O47" i="24"/>
  <c r="O48" i="24"/>
  <c r="O49" i="24"/>
  <c r="O50" i="24"/>
  <c r="O51" i="24"/>
  <c r="O52" i="24"/>
  <c r="O53" i="24"/>
  <c r="O54" i="24"/>
  <c r="O55" i="24"/>
  <c r="O56" i="24"/>
  <c r="O57" i="24"/>
  <c r="O58" i="24"/>
  <c r="O59" i="24"/>
  <c r="O60" i="24"/>
  <c r="O61" i="24"/>
  <c r="O62" i="24"/>
  <c r="O63" i="24"/>
  <c r="O64" i="24"/>
  <c r="N64" i="23"/>
  <c r="V64" i="23" s="1"/>
  <c r="M64" i="23"/>
  <c r="U64" i="23" s="1"/>
  <c r="L64" i="23"/>
  <c r="T64" i="23" s="1"/>
  <c r="K64" i="23"/>
  <c r="S64" i="23" s="1"/>
  <c r="J64" i="23"/>
  <c r="R64" i="23" s="1"/>
  <c r="N63" i="23"/>
  <c r="V63" i="23" s="1"/>
  <c r="M63" i="23"/>
  <c r="U63" i="23" s="1"/>
  <c r="L63" i="23"/>
  <c r="T63" i="23" s="1"/>
  <c r="K63" i="23"/>
  <c r="S63" i="23" s="1"/>
  <c r="J63" i="23"/>
  <c r="R63" i="23" s="1"/>
  <c r="N62" i="23"/>
  <c r="V62" i="23" s="1"/>
  <c r="M62" i="23"/>
  <c r="U62" i="23" s="1"/>
  <c r="L62" i="23"/>
  <c r="T62" i="23" s="1"/>
  <c r="K62" i="23"/>
  <c r="J62" i="23"/>
  <c r="R62" i="23" s="1"/>
  <c r="N61" i="23"/>
  <c r="V61" i="23" s="1"/>
  <c r="M61" i="23"/>
  <c r="U61" i="23" s="1"/>
  <c r="L61" i="23"/>
  <c r="T61" i="23" s="1"/>
  <c r="K61" i="23"/>
  <c r="J61" i="23"/>
  <c r="R61" i="23" s="1"/>
  <c r="N60" i="23"/>
  <c r="V60" i="23" s="1"/>
  <c r="M60" i="23"/>
  <c r="U60" i="23" s="1"/>
  <c r="L60" i="23"/>
  <c r="T60" i="23" s="1"/>
  <c r="K60" i="23"/>
  <c r="S60" i="23" s="1"/>
  <c r="J60" i="23"/>
  <c r="R60" i="23" s="1"/>
  <c r="N59" i="23"/>
  <c r="V59" i="23" s="1"/>
  <c r="M59" i="23"/>
  <c r="U59" i="23" s="1"/>
  <c r="L59" i="23"/>
  <c r="T59" i="23" s="1"/>
  <c r="K59" i="23"/>
  <c r="S59" i="23" s="1"/>
  <c r="J59" i="23"/>
  <c r="R59" i="23" s="1"/>
  <c r="N58" i="23"/>
  <c r="V58" i="23" s="1"/>
  <c r="M58" i="23"/>
  <c r="U58" i="23" s="1"/>
  <c r="L58" i="23"/>
  <c r="T58" i="23" s="1"/>
  <c r="K58" i="23"/>
  <c r="J58" i="23"/>
  <c r="R58" i="23" s="1"/>
  <c r="N57" i="23"/>
  <c r="V57" i="23" s="1"/>
  <c r="M57" i="23"/>
  <c r="U57" i="23" s="1"/>
  <c r="L57" i="23"/>
  <c r="T57" i="23" s="1"/>
  <c r="K57" i="23"/>
  <c r="J57" i="23"/>
  <c r="R57" i="23" s="1"/>
  <c r="N56" i="23"/>
  <c r="V56" i="23" s="1"/>
  <c r="M56" i="23"/>
  <c r="U56" i="23" s="1"/>
  <c r="L56" i="23"/>
  <c r="T56" i="23" s="1"/>
  <c r="K56" i="23"/>
  <c r="S56" i="23" s="1"/>
  <c r="J56" i="23"/>
  <c r="R56" i="23" s="1"/>
  <c r="N55" i="23"/>
  <c r="V55" i="23" s="1"/>
  <c r="M55" i="23"/>
  <c r="U55" i="23" s="1"/>
  <c r="L55" i="23"/>
  <c r="T55" i="23" s="1"/>
  <c r="K55" i="23"/>
  <c r="S55" i="23" s="1"/>
  <c r="J55" i="23"/>
  <c r="R55" i="23" s="1"/>
  <c r="N54" i="23"/>
  <c r="V54" i="23" s="1"/>
  <c r="M54" i="23"/>
  <c r="U54" i="23" s="1"/>
  <c r="L54" i="23"/>
  <c r="T54" i="23" s="1"/>
  <c r="K54" i="23"/>
  <c r="S54" i="23" s="1"/>
  <c r="J54" i="23"/>
  <c r="R54" i="23" s="1"/>
  <c r="N53" i="23"/>
  <c r="V53" i="23" s="1"/>
  <c r="M53" i="23"/>
  <c r="U53" i="23" s="1"/>
  <c r="L53" i="23"/>
  <c r="T53" i="23" s="1"/>
  <c r="K53" i="23"/>
  <c r="S53" i="23" s="1"/>
  <c r="J53" i="23"/>
  <c r="R53" i="23" s="1"/>
  <c r="N52" i="23"/>
  <c r="V52" i="23" s="1"/>
  <c r="M52" i="23"/>
  <c r="U52" i="23" s="1"/>
  <c r="L52" i="23"/>
  <c r="T52" i="23" s="1"/>
  <c r="K52" i="23"/>
  <c r="S52" i="23" s="1"/>
  <c r="J52" i="23"/>
  <c r="R52" i="23" s="1"/>
  <c r="N51" i="23"/>
  <c r="V51" i="23" s="1"/>
  <c r="M51" i="23"/>
  <c r="U51" i="23" s="1"/>
  <c r="L51" i="23"/>
  <c r="T51" i="23" s="1"/>
  <c r="K51" i="23"/>
  <c r="S51" i="23" s="1"/>
  <c r="J51" i="23"/>
  <c r="N50" i="23"/>
  <c r="V50" i="23" s="1"/>
  <c r="M50" i="23"/>
  <c r="U50" i="23" s="1"/>
  <c r="L50" i="23"/>
  <c r="T50" i="23" s="1"/>
  <c r="K50" i="23"/>
  <c r="S50" i="23" s="1"/>
  <c r="J50" i="23"/>
  <c r="N49" i="23"/>
  <c r="V49" i="23" s="1"/>
  <c r="M49" i="23"/>
  <c r="U49" i="23" s="1"/>
  <c r="L49" i="23"/>
  <c r="T49" i="23" s="1"/>
  <c r="K49" i="23"/>
  <c r="S49" i="23" s="1"/>
  <c r="J49" i="23"/>
  <c r="R49" i="23" s="1"/>
  <c r="N48" i="23"/>
  <c r="V48" i="23" s="1"/>
  <c r="M48" i="23"/>
  <c r="U48" i="23" s="1"/>
  <c r="L48" i="23"/>
  <c r="T48" i="23" s="1"/>
  <c r="K48" i="23"/>
  <c r="S48" i="23" s="1"/>
  <c r="J48" i="23"/>
  <c r="R48" i="23" s="1"/>
  <c r="N47" i="23"/>
  <c r="V47" i="23" s="1"/>
  <c r="M47" i="23"/>
  <c r="U47" i="23" s="1"/>
  <c r="L47" i="23"/>
  <c r="T47" i="23" s="1"/>
  <c r="K47" i="23"/>
  <c r="S47" i="23" s="1"/>
  <c r="J47" i="23"/>
  <c r="R47" i="23" s="1"/>
  <c r="N46" i="23"/>
  <c r="V46" i="23" s="1"/>
  <c r="M46" i="23"/>
  <c r="U46" i="23" s="1"/>
  <c r="L46" i="23"/>
  <c r="T46" i="23" s="1"/>
  <c r="K46" i="23"/>
  <c r="S46" i="23" s="1"/>
  <c r="J46" i="23"/>
  <c r="N45" i="23"/>
  <c r="V45" i="23" s="1"/>
  <c r="M45" i="23"/>
  <c r="U45" i="23" s="1"/>
  <c r="L45" i="23"/>
  <c r="T45" i="23" s="1"/>
  <c r="K45" i="23"/>
  <c r="S45" i="23" s="1"/>
  <c r="J45" i="23"/>
  <c r="R45" i="23" s="1"/>
  <c r="N44" i="23"/>
  <c r="V44" i="23" s="1"/>
  <c r="M44" i="23"/>
  <c r="U44" i="23" s="1"/>
  <c r="L44" i="23"/>
  <c r="T44" i="23" s="1"/>
  <c r="K44" i="23"/>
  <c r="S44" i="23" s="1"/>
  <c r="J44" i="23"/>
  <c r="R44" i="23" s="1"/>
  <c r="N43" i="23"/>
  <c r="V43" i="23" s="1"/>
  <c r="M43" i="23"/>
  <c r="U43" i="23" s="1"/>
  <c r="L43" i="23"/>
  <c r="T43" i="23" s="1"/>
  <c r="K43" i="23"/>
  <c r="S43" i="23" s="1"/>
  <c r="J43" i="23"/>
  <c r="N42" i="23"/>
  <c r="V42" i="23" s="1"/>
  <c r="M42" i="23"/>
  <c r="U42" i="23" s="1"/>
  <c r="L42" i="23"/>
  <c r="T42" i="23" s="1"/>
  <c r="K42" i="23"/>
  <c r="S42" i="23" s="1"/>
  <c r="J42" i="23"/>
  <c r="N41" i="23"/>
  <c r="V41" i="23" s="1"/>
  <c r="M41" i="23"/>
  <c r="U41" i="23" s="1"/>
  <c r="L41" i="23"/>
  <c r="T41" i="23" s="1"/>
  <c r="K41" i="23"/>
  <c r="S41" i="23" s="1"/>
  <c r="J41" i="23"/>
  <c r="R41" i="23" s="1"/>
  <c r="N40" i="23"/>
  <c r="V40" i="23" s="1"/>
  <c r="M40" i="23"/>
  <c r="U40" i="23" s="1"/>
  <c r="L40" i="23"/>
  <c r="T40" i="23" s="1"/>
  <c r="K40" i="23"/>
  <c r="S40" i="23" s="1"/>
  <c r="J40" i="23"/>
  <c r="R40" i="23" s="1"/>
  <c r="N39" i="23"/>
  <c r="V39" i="23" s="1"/>
  <c r="M39" i="23"/>
  <c r="U39" i="23" s="1"/>
  <c r="L39" i="23"/>
  <c r="T39" i="23" s="1"/>
  <c r="K39" i="23"/>
  <c r="S39" i="23" s="1"/>
  <c r="J39" i="23"/>
  <c r="R39" i="23" s="1"/>
  <c r="N38" i="23"/>
  <c r="V38" i="23" s="1"/>
  <c r="M38" i="23"/>
  <c r="U38" i="23" s="1"/>
  <c r="L38" i="23"/>
  <c r="T38" i="23" s="1"/>
  <c r="K38" i="23"/>
  <c r="S38" i="23" s="1"/>
  <c r="J38" i="23"/>
  <c r="N37" i="23"/>
  <c r="V37" i="23" s="1"/>
  <c r="M37" i="23"/>
  <c r="U37" i="23" s="1"/>
  <c r="L37" i="23"/>
  <c r="T37" i="23" s="1"/>
  <c r="K37" i="23"/>
  <c r="S37" i="23" s="1"/>
  <c r="J37" i="23"/>
  <c r="R37" i="23" s="1"/>
  <c r="N36" i="23"/>
  <c r="V36" i="23" s="1"/>
  <c r="M36" i="23"/>
  <c r="U36" i="23" s="1"/>
  <c r="L36" i="23"/>
  <c r="T36" i="23" s="1"/>
  <c r="K36" i="23"/>
  <c r="S36" i="23" s="1"/>
  <c r="J36" i="23"/>
  <c r="R36" i="23" s="1"/>
  <c r="N35" i="23"/>
  <c r="V35" i="23" s="1"/>
  <c r="M35" i="23"/>
  <c r="U35" i="23" s="1"/>
  <c r="L35" i="23"/>
  <c r="T35" i="23" s="1"/>
  <c r="K35" i="23"/>
  <c r="S35" i="23" s="1"/>
  <c r="J35" i="23"/>
  <c r="N34" i="23"/>
  <c r="V34" i="23" s="1"/>
  <c r="M34" i="23"/>
  <c r="U34" i="23" s="1"/>
  <c r="L34" i="23"/>
  <c r="T34" i="23" s="1"/>
  <c r="K34" i="23"/>
  <c r="S34" i="23" s="1"/>
  <c r="J34" i="23"/>
  <c r="N33" i="23"/>
  <c r="V33" i="23" s="1"/>
  <c r="M33" i="23"/>
  <c r="U33" i="23" s="1"/>
  <c r="L33" i="23"/>
  <c r="T33" i="23" s="1"/>
  <c r="K33" i="23"/>
  <c r="S33" i="23" s="1"/>
  <c r="J33" i="23"/>
  <c r="R33" i="23" s="1"/>
  <c r="N32" i="23"/>
  <c r="V32" i="23" s="1"/>
  <c r="M32" i="23"/>
  <c r="U32" i="23" s="1"/>
  <c r="L32" i="23"/>
  <c r="T32" i="23" s="1"/>
  <c r="K32" i="23"/>
  <c r="S32" i="23" s="1"/>
  <c r="J32" i="23"/>
  <c r="R32" i="23" s="1"/>
  <c r="N31" i="23"/>
  <c r="V31" i="23" s="1"/>
  <c r="M31" i="23"/>
  <c r="U31" i="23" s="1"/>
  <c r="L31" i="23"/>
  <c r="T31" i="23" s="1"/>
  <c r="K31" i="23"/>
  <c r="S31" i="23" s="1"/>
  <c r="J31" i="23"/>
  <c r="R31" i="23" s="1"/>
  <c r="N30" i="23"/>
  <c r="V30" i="23" s="1"/>
  <c r="M30" i="23"/>
  <c r="U30" i="23" s="1"/>
  <c r="L30" i="23"/>
  <c r="T30" i="23" s="1"/>
  <c r="K30" i="23"/>
  <c r="S30" i="23" s="1"/>
  <c r="J30" i="23"/>
  <c r="N29" i="23"/>
  <c r="V29" i="23" s="1"/>
  <c r="M29" i="23"/>
  <c r="U29" i="23" s="1"/>
  <c r="L29" i="23"/>
  <c r="T29" i="23" s="1"/>
  <c r="K29" i="23"/>
  <c r="S29" i="23" s="1"/>
  <c r="J29" i="23"/>
  <c r="R29" i="23" s="1"/>
  <c r="N28" i="23"/>
  <c r="V28" i="23" s="1"/>
  <c r="M28" i="23"/>
  <c r="U28" i="23" s="1"/>
  <c r="L28" i="23"/>
  <c r="T28" i="23" s="1"/>
  <c r="K28" i="23"/>
  <c r="S28" i="23" s="1"/>
  <c r="J28" i="23"/>
  <c r="R28" i="23" s="1"/>
  <c r="N27" i="23"/>
  <c r="V27" i="23" s="1"/>
  <c r="M27" i="23"/>
  <c r="U27" i="23" s="1"/>
  <c r="L27" i="23"/>
  <c r="T27" i="23" s="1"/>
  <c r="K27" i="23"/>
  <c r="S27" i="23" s="1"/>
  <c r="J27" i="23"/>
  <c r="R27" i="23" s="1"/>
  <c r="N26" i="23"/>
  <c r="V26" i="23" s="1"/>
  <c r="M26" i="23"/>
  <c r="U26" i="23" s="1"/>
  <c r="L26" i="23"/>
  <c r="T26" i="23" s="1"/>
  <c r="K26" i="23"/>
  <c r="S26" i="23" s="1"/>
  <c r="J26" i="23"/>
  <c r="N25" i="23"/>
  <c r="V25" i="23" s="1"/>
  <c r="M25" i="23"/>
  <c r="U25" i="23" s="1"/>
  <c r="L25" i="23"/>
  <c r="T25" i="23" s="1"/>
  <c r="K25" i="23"/>
  <c r="S25" i="23" s="1"/>
  <c r="J25" i="23"/>
  <c r="R25" i="23" s="1"/>
  <c r="N24" i="23"/>
  <c r="V24" i="23" s="1"/>
  <c r="M24" i="23"/>
  <c r="U24" i="23" s="1"/>
  <c r="L24" i="23"/>
  <c r="T24" i="23" s="1"/>
  <c r="K24" i="23"/>
  <c r="S24" i="23" s="1"/>
  <c r="J24" i="23"/>
  <c r="N23" i="23"/>
  <c r="V23" i="23" s="1"/>
  <c r="M23" i="23"/>
  <c r="U23" i="23" s="1"/>
  <c r="L23" i="23"/>
  <c r="T23" i="23" s="1"/>
  <c r="K23" i="23"/>
  <c r="S23" i="23" s="1"/>
  <c r="J23" i="23"/>
  <c r="R23" i="23" s="1"/>
  <c r="N22" i="23"/>
  <c r="V22" i="23" s="1"/>
  <c r="M22" i="23"/>
  <c r="U22" i="23" s="1"/>
  <c r="L22" i="23"/>
  <c r="T22" i="23" s="1"/>
  <c r="K22" i="23"/>
  <c r="S22" i="23" s="1"/>
  <c r="J22" i="23"/>
  <c r="R22" i="23" s="1"/>
  <c r="T21" i="23"/>
  <c r="N21" i="23"/>
  <c r="V21" i="23" s="1"/>
  <c r="M21" i="23"/>
  <c r="U21" i="23" s="1"/>
  <c r="L21" i="23"/>
  <c r="K21" i="23"/>
  <c r="S21" i="23" s="1"/>
  <c r="J21" i="23"/>
  <c r="R21" i="23" s="1"/>
  <c r="N20" i="23"/>
  <c r="V20" i="23" s="1"/>
  <c r="M20" i="23"/>
  <c r="U20" i="23" s="1"/>
  <c r="L20" i="23"/>
  <c r="T20" i="23" s="1"/>
  <c r="K20" i="23"/>
  <c r="S20" i="23" s="1"/>
  <c r="J20" i="23"/>
  <c r="R20" i="23" s="1"/>
  <c r="T19" i="23"/>
  <c r="N19" i="23"/>
  <c r="V19" i="23" s="1"/>
  <c r="M19" i="23"/>
  <c r="U19" i="23" s="1"/>
  <c r="L19" i="23"/>
  <c r="K19" i="23"/>
  <c r="S19" i="23" s="1"/>
  <c r="J19" i="23"/>
  <c r="R19" i="23" s="1"/>
  <c r="N18" i="23"/>
  <c r="V18" i="23" s="1"/>
  <c r="M18" i="23"/>
  <c r="U18" i="23" s="1"/>
  <c r="L18" i="23"/>
  <c r="T18" i="23" s="1"/>
  <c r="K18" i="23"/>
  <c r="S18" i="23" s="1"/>
  <c r="J18" i="23"/>
  <c r="R18" i="23" s="1"/>
  <c r="N17" i="23"/>
  <c r="V17" i="23" s="1"/>
  <c r="M17" i="23"/>
  <c r="U17" i="23" s="1"/>
  <c r="L17" i="23"/>
  <c r="T17" i="23" s="1"/>
  <c r="K17" i="23"/>
  <c r="S17" i="23" s="1"/>
  <c r="J17" i="23"/>
  <c r="R17" i="23" s="1"/>
  <c r="N16" i="23"/>
  <c r="V16" i="23" s="1"/>
  <c r="M16" i="23"/>
  <c r="U16" i="23" s="1"/>
  <c r="L16" i="23"/>
  <c r="T16" i="23" s="1"/>
  <c r="K16" i="23"/>
  <c r="S16" i="23" s="1"/>
  <c r="J16" i="23"/>
  <c r="R16" i="23" s="1"/>
  <c r="N15" i="23"/>
  <c r="V15" i="23" s="1"/>
  <c r="M15" i="23"/>
  <c r="U15" i="23" s="1"/>
  <c r="L15" i="23"/>
  <c r="T15" i="23" s="1"/>
  <c r="K15" i="23"/>
  <c r="S15" i="23" s="1"/>
  <c r="J15" i="23"/>
  <c r="R15" i="23" s="1"/>
  <c r="N14" i="23"/>
  <c r="V14" i="23" s="1"/>
  <c r="M14" i="23"/>
  <c r="U14" i="23" s="1"/>
  <c r="L14" i="23"/>
  <c r="T14" i="23" s="1"/>
  <c r="K14" i="23"/>
  <c r="S14" i="23" s="1"/>
  <c r="J14" i="23"/>
  <c r="R14" i="23" s="1"/>
  <c r="T13" i="23"/>
  <c r="N13" i="23"/>
  <c r="V13" i="23" s="1"/>
  <c r="M13" i="23"/>
  <c r="U13" i="23" s="1"/>
  <c r="L13" i="23"/>
  <c r="K13" i="23"/>
  <c r="S13" i="23" s="1"/>
  <c r="J13" i="23"/>
  <c r="R13" i="23" s="1"/>
  <c r="N12" i="23"/>
  <c r="V12" i="23" s="1"/>
  <c r="M12" i="23"/>
  <c r="U12" i="23" s="1"/>
  <c r="L12" i="23"/>
  <c r="T12" i="23" s="1"/>
  <c r="K12" i="23"/>
  <c r="S12" i="23" s="1"/>
  <c r="J12" i="23"/>
  <c r="R12" i="23" s="1"/>
  <c r="N11" i="23"/>
  <c r="V11" i="23" s="1"/>
  <c r="M11" i="23"/>
  <c r="U11" i="23" s="1"/>
  <c r="L11" i="23"/>
  <c r="T11" i="23" s="1"/>
  <c r="K11" i="23"/>
  <c r="S11" i="23" s="1"/>
  <c r="J11" i="23"/>
  <c r="R11" i="23" s="1"/>
  <c r="N10" i="23"/>
  <c r="V10" i="23" s="1"/>
  <c r="M10" i="23"/>
  <c r="U10" i="23" s="1"/>
  <c r="L10" i="23"/>
  <c r="T10" i="23" s="1"/>
  <c r="K10" i="23"/>
  <c r="S10" i="23" s="1"/>
  <c r="J10" i="23"/>
  <c r="R10" i="23" s="1"/>
  <c r="N9" i="23"/>
  <c r="V9" i="23" s="1"/>
  <c r="M9" i="23"/>
  <c r="U9" i="23" s="1"/>
  <c r="L9" i="23"/>
  <c r="T9" i="23" s="1"/>
  <c r="K9" i="23"/>
  <c r="S9" i="23" s="1"/>
  <c r="J9" i="23"/>
  <c r="R9" i="23" s="1"/>
  <c r="N8" i="23"/>
  <c r="V8" i="23" s="1"/>
  <c r="M8" i="23"/>
  <c r="U8" i="23" s="1"/>
  <c r="L8" i="23"/>
  <c r="T8" i="23" s="1"/>
  <c r="K8" i="23"/>
  <c r="S8" i="23" s="1"/>
  <c r="J8" i="23"/>
  <c r="R8" i="23" s="1"/>
  <c r="N7" i="23"/>
  <c r="V7" i="23" s="1"/>
  <c r="M7" i="23"/>
  <c r="U7" i="23" s="1"/>
  <c r="L7" i="23"/>
  <c r="T7" i="23" s="1"/>
  <c r="K7" i="23"/>
  <c r="S7" i="23" s="1"/>
  <c r="J7" i="23"/>
  <c r="R7" i="23" s="1"/>
  <c r="N6" i="23"/>
  <c r="V6" i="23" s="1"/>
  <c r="M6" i="23"/>
  <c r="U6" i="23" s="1"/>
  <c r="L6" i="23"/>
  <c r="T6" i="23" s="1"/>
  <c r="K6" i="23"/>
  <c r="S6" i="23" s="1"/>
  <c r="J6" i="23"/>
  <c r="R6" i="23" s="1"/>
  <c r="T5" i="23"/>
  <c r="N5" i="23"/>
  <c r="M5" i="23"/>
  <c r="U5" i="23" s="1"/>
  <c r="L5" i="23"/>
  <c r="K5" i="23"/>
  <c r="J5" i="23"/>
  <c r="R5" i="23" s="1"/>
  <c r="H6" i="24"/>
  <c r="H7" i="24"/>
  <c r="H8" i="24"/>
  <c r="H9" i="24"/>
  <c r="H10" i="24"/>
  <c r="H11" i="24"/>
  <c r="H12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H31" i="24"/>
  <c r="H32" i="24"/>
  <c r="H33" i="24"/>
  <c r="H34" i="24"/>
  <c r="H35" i="24"/>
  <c r="H36" i="24"/>
  <c r="H37" i="24"/>
  <c r="H38" i="24"/>
  <c r="H39" i="24"/>
  <c r="H40" i="24"/>
  <c r="H41" i="24"/>
  <c r="H42" i="24"/>
  <c r="H43" i="24"/>
  <c r="H44" i="24"/>
  <c r="H45" i="24"/>
  <c r="H46" i="24"/>
  <c r="H47" i="24"/>
  <c r="H48" i="24"/>
  <c r="H49" i="24"/>
  <c r="H50" i="24"/>
  <c r="H51" i="24"/>
  <c r="H52" i="24"/>
  <c r="H53" i="24"/>
  <c r="H54" i="24"/>
  <c r="H55" i="24"/>
  <c r="H56" i="24"/>
  <c r="H57" i="24"/>
  <c r="H58" i="24"/>
  <c r="H59" i="24"/>
  <c r="H60" i="24"/>
  <c r="H61" i="24"/>
  <c r="H62" i="24"/>
  <c r="H63" i="24"/>
  <c r="H64" i="24"/>
  <c r="H5" i="24"/>
  <c r="N7" i="24"/>
  <c r="N8" i="24"/>
  <c r="N9" i="24"/>
  <c r="N10" i="24"/>
  <c r="N11" i="24"/>
  <c r="N12" i="24"/>
  <c r="N13" i="24"/>
  <c r="N14" i="24"/>
  <c r="N15" i="24"/>
  <c r="N16" i="24"/>
  <c r="N17" i="24"/>
  <c r="N18" i="24"/>
  <c r="N19" i="24"/>
  <c r="N20" i="24"/>
  <c r="N21" i="24"/>
  <c r="N22" i="24"/>
  <c r="N23" i="24"/>
  <c r="N24" i="24"/>
  <c r="N25" i="24"/>
  <c r="N26" i="24"/>
  <c r="N27" i="24"/>
  <c r="N28" i="24"/>
  <c r="N29" i="24"/>
  <c r="N30" i="24"/>
  <c r="N31" i="24"/>
  <c r="N32" i="24"/>
  <c r="N33" i="24"/>
  <c r="N34" i="24"/>
  <c r="N35" i="24"/>
  <c r="N36" i="24"/>
  <c r="N37" i="24"/>
  <c r="N38" i="24"/>
  <c r="N39" i="24"/>
  <c r="N40" i="24"/>
  <c r="N41" i="24"/>
  <c r="N42" i="24"/>
  <c r="N43" i="24"/>
  <c r="N44" i="24"/>
  <c r="N45" i="24"/>
  <c r="N46" i="24"/>
  <c r="N47" i="24"/>
  <c r="N48" i="24"/>
  <c r="N49" i="24"/>
  <c r="N50" i="24"/>
  <c r="N51" i="24"/>
  <c r="N52" i="24"/>
  <c r="N53" i="24"/>
  <c r="N54" i="24"/>
  <c r="N55" i="24"/>
  <c r="N56" i="24"/>
  <c r="N57" i="24"/>
  <c r="N58" i="24"/>
  <c r="N59" i="24"/>
  <c r="N60" i="24"/>
  <c r="N61" i="24"/>
  <c r="N62" i="24"/>
  <c r="N63" i="24"/>
  <c r="N64" i="24"/>
  <c r="N6" i="24"/>
  <c r="N5" i="24"/>
  <c r="M65" i="24"/>
  <c r="L65" i="24"/>
  <c r="K65" i="24"/>
  <c r="J65" i="24"/>
  <c r="I65" i="24"/>
  <c r="G65" i="24"/>
  <c r="F65" i="24"/>
  <c r="E65" i="24"/>
  <c r="D65" i="24"/>
  <c r="C65" i="24"/>
  <c r="O35" i="23" l="1"/>
  <c r="W35" i="23" s="1"/>
  <c r="O43" i="23"/>
  <c r="W43" i="23" s="1"/>
  <c r="O51" i="23"/>
  <c r="W51" i="23" s="1"/>
  <c r="O30" i="23"/>
  <c r="W30" i="23" s="1"/>
  <c r="O34" i="23"/>
  <c r="W34" i="23" s="1"/>
  <c r="O38" i="23"/>
  <c r="W38" i="23" s="1"/>
  <c r="O42" i="23"/>
  <c r="W42" i="23" s="1"/>
  <c r="O46" i="23"/>
  <c r="W46" i="23" s="1"/>
  <c r="O50" i="23"/>
  <c r="W50" i="23" s="1"/>
  <c r="T65" i="23"/>
  <c r="R30" i="23"/>
  <c r="R34" i="23"/>
  <c r="R35" i="23"/>
  <c r="R38" i="23"/>
  <c r="R42" i="23"/>
  <c r="R43" i="23"/>
  <c r="R46" i="23"/>
  <c r="R50" i="23"/>
  <c r="R51" i="23"/>
  <c r="O54" i="23"/>
  <c r="W54" i="23" s="1"/>
  <c r="O26" i="23"/>
  <c r="W26" i="23" s="1"/>
  <c r="O57" i="23"/>
  <c r="W57" i="23" s="1"/>
  <c r="O58" i="23"/>
  <c r="W58" i="23" s="1"/>
  <c r="O61" i="23"/>
  <c r="W61" i="23" s="1"/>
  <c r="O62" i="23"/>
  <c r="W62" i="23" s="1"/>
  <c r="S57" i="23"/>
  <c r="S58" i="23"/>
  <c r="S61" i="23"/>
  <c r="S62" i="23"/>
  <c r="V5" i="23"/>
  <c r="V65" i="23" s="1"/>
  <c r="U65" i="23"/>
  <c r="O5" i="23"/>
  <c r="O7" i="23"/>
  <c r="W7" i="23" s="1"/>
  <c r="O9" i="23"/>
  <c r="W9" i="23" s="1"/>
  <c r="O11" i="23"/>
  <c r="W11" i="23" s="1"/>
  <c r="O13" i="23"/>
  <c r="W13" i="23" s="1"/>
  <c r="O15" i="23"/>
  <c r="W15" i="23" s="1"/>
  <c r="O17" i="23"/>
  <c r="W17" i="23" s="1"/>
  <c r="O19" i="23"/>
  <c r="W19" i="23" s="1"/>
  <c r="O21" i="23"/>
  <c r="W21" i="23" s="1"/>
  <c r="O23" i="23"/>
  <c r="W23" i="23" s="1"/>
  <c r="R26" i="23"/>
  <c r="S5" i="23"/>
  <c r="O24" i="23"/>
  <c r="W24" i="23" s="1"/>
  <c r="O31" i="23"/>
  <c r="W31" i="23" s="1"/>
  <c r="O39" i="23"/>
  <c r="W39" i="23" s="1"/>
  <c r="O47" i="23"/>
  <c r="W47" i="23" s="1"/>
  <c r="O6" i="23"/>
  <c r="W6" i="23" s="1"/>
  <c r="O8" i="23"/>
  <c r="W8" i="23" s="1"/>
  <c r="O10" i="23"/>
  <c r="W10" i="23" s="1"/>
  <c r="O12" i="23"/>
  <c r="W12" i="23" s="1"/>
  <c r="O14" i="23"/>
  <c r="W14" i="23" s="1"/>
  <c r="O16" i="23"/>
  <c r="W16" i="23" s="1"/>
  <c r="O18" i="23"/>
  <c r="W18" i="23" s="1"/>
  <c r="O20" i="23"/>
  <c r="W20" i="23" s="1"/>
  <c r="O22" i="23"/>
  <c r="W22" i="23" s="1"/>
  <c r="R24" i="23"/>
  <c r="O28" i="23"/>
  <c r="W28" i="23" s="1"/>
  <c r="O32" i="23"/>
  <c r="W32" i="23" s="1"/>
  <c r="O36" i="23"/>
  <c r="W36" i="23" s="1"/>
  <c r="O40" i="23"/>
  <c r="W40" i="23" s="1"/>
  <c r="O44" i="23"/>
  <c r="W44" i="23" s="1"/>
  <c r="O48" i="23"/>
  <c r="W48" i="23" s="1"/>
  <c r="O52" i="23"/>
  <c r="W52" i="23" s="1"/>
  <c r="O55" i="23"/>
  <c r="W55" i="23" s="1"/>
  <c r="O59" i="23"/>
  <c r="W59" i="23" s="1"/>
  <c r="O63" i="23"/>
  <c r="W63" i="23" s="1"/>
  <c r="O25" i="23"/>
  <c r="W25" i="23" s="1"/>
  <c r="O27" i="23"/>
  <c r="W27" i="23" s="1"/>
  <c r="O29" i="23"/>
  <c r="W29" i="23" s="1"/>
  <c r="O33" i="23"/>
  <c r="W33" i="23" s="1"/>
  <c r="O37" i="23"/>
  <c r="W37" i="23" s="1"/>
  <c r="O41" i="23"/>
  <c r="W41" i="23" s="1"/>
  <c r="O45" i="23"/>
  <c r="W45" i="23" s="1"/>
  <c r="O49" i="23"/>
  <c r="W49" i="23" s="1"/>
  <c r="O53" i="23"/>
  <c r="W53" i="23" s="1"/>
  <c r="O56" i="23"/>
  <c r="W56" i="23" s="1"/>
  <c r="O60" i="23"/>
  <c r="W60" i="23" s="1"/>
  <c r="O64" i="23"/>
  <c r="W64" i="23" s="1"/>
  <c r="H65" i="24"/>
  <c r="N65" i="24"/>
  <c r="S65" i="23" l="1"/>
  <c r="R65" i="23"/>
  <c r="I67" i="23"/>
  <c r="W5" i="23"/>
  <c r="W65" i="23" s="1"/>
  <c r="C63" i="35" l="1"/>
  <c r="B63" i="35"/>
  <c r="G27" i="34"/>
  <c r="F27" i="34"/>
  <c r="G26" i="34"/>
  <c r="F26" i="34"/>
  <c r="G25" i="34"/>
  <c r="F25" i="34"/>
  <c r="G24" i="34"/>
  <c r="F24" i="34"/>
  <c r="E23" i="34"/>
  <c r="D23" i="34"/>
  <c r="C23" i="34"/>
  <c r="B23" i="34"/>
  <c r="G22" i="34"/>
  <c r="F22" i="34"/>
  <c r="G21" i="34"/>
  <c r="F21" i="34"/>
  <c r="G20" i="34"/>
  <c r="F20" i="34"/>
  <c r="G19" i="34"/>
  <c r="F19" i="34"/>
  <c r="E18" i="34"/>
  <c r="D18" i="34"/>
  <c r="C18" i="34"/>
  <c r="B18" i="34"/>
  <c r="G14" i="34"/>
  <c r="F14" i="34"/>
  <c r="G13" i="34"/>
  <c r="F13" i="34"/>
  <c r="G12" i="34"/>
  <c r="F12" i="34"/>
  <c r="G11" i="34"/>
  <c r="F11" i="34"/>
  <c r="E10" i="34"/>
  <c r="D10" i="34"/>
  <c r="G9" i="34"/>
  <c r="F9" i="34"/>
  <c r="G8" i="34"/>
  <c r="F8" i="34"/>
  <c r="G7" i="34"/>
  <c r="F7" i="34"/>
  <c r="G6" i="34"/>
  <c r="F6" i="34"/>
  <c r="F5" i="34" s="1"/>
  <c r="E5" i="34"/>
  <c r="D5" i="34"/>
  <c r="F23" i="34" l="1"/>
  <c r="G18" i="34"/>
  <c r="G10" i="34"/>
  <c r="G5" i="34"/>
  <c r="F10" i="34"/>
  <c r="G23" i="34"/>
  <c r="F18" i="34"/>
  <c r="S64" i="24"/>
  <c r="R64" i="24"/>
  <c r="Q64" i="24"/>
  <c r="P64" i="24"/>
  <c r="S63" i="24"/>
  <c r="R63" i="24"/>
  <c r="Q63" i="24"/>
  <c r="P63" i="24"/>
  <c r="S62" i="24"/>
  <c r="R62" i="24"/>
  <c r="Q62" i="24"/>
  <c r="P62" i="24"/>
  <c r="S61" i="24"/>
  <c r="R61" i="24"/>
  <c r="Q61" i="24"/>
  <c r="P61" i="24"/>
  <c r="S60" i="24"/>
  <c r="R60" i="24"/>
  <c r="Q60" i="24"/>
  <c r="P60" i="24"/>
  <c r="S59" i="24"/>
  <c r="R59" i="24"/>
  <c r="Q59" i="24"/>
  <c r="P59" i="24"/>
  <c r="S58" i="24"/>
  <c r="R58" i="24"/>
  <c r="Q58" i="24"/>
  <c r="P58" i="24"/>
  <c r="S57" i="24"/>
  <c r="R57" i="24"/>
  <c r="Q57" i="24"/>
  <c r="P57" i="24"/>
  <c r="S56" i="24"/>
  <c r="R56" i="24"/>
  <c r="Q56" i="24"/>
  <c r="P56" i="24"/>
  <c r="S55" i="24"/>
  <c r="R55" i="24"/>
  <c r="Q55" i="24"/>
  <c r="P55" i="24"/>
  <c r="S54" i="24"/>
  <c r="R54" i="24"/>
  <c r="Q54" i="24"/>
  <c r="P54" i="24"/>
  <c r="S53" i="24"/>
  <c r="R53" i="24"/>
  <c r="Q53" i="24"/>
  <c r="P53" i="24"/>
  <c r="S52" i="24"/>
  <c r="R52" i="24"/>
  <c r="Q52" i="24"/>
  <c r="P52" i="24"/>
  <c r="S51" i="24"/>
  <c r="R51" i="24"/>
  <c r="Q51" i="24"/>
  <c r="P51" i="24"/>
  <c r="S50" i="24"/>
  <c r="R50" i="24"/>
  <c r="Q50" i="24"/>
  <c r="P50" i="24"/>
  <c r="S49" i="24"/>
  <c r="R49" i="24"/>
  <c r="Q49" i="24"/>
  <c r="P49" i="24"/>
  <c r="S48" i="24"/>
  <c r="R48" i="24"/>
  <c r="Q48" i="24"/>
  <c r="P48" i="24"/>
  <c r="S47" i="24"/>
  <c r="R47" i="24"/>
  <c r="Q47" i="24"/>
  <c r="P47" i="24"/>
  <c r="S46" i="24"/>
  <c r="R46" i="24"/>
  <c r="Q46" i="24"/>
  <c r="P46" i="24"/>
  <c r="S45" i="24"/>
  <c r="R45" i="24"/>
  <c r="Q45" i="24"/>
  <c r="P45" i="24"/>
  <c r="S44" i="24"/>
  <c r="R44" i="24"/>
  <c r="Q44" i="24"/>
  <c r="P44" i="24"/>
  <c r="S43" i="24"/>
  <c r="R43" i="24"/>
  <c r="Q43" i="24"/>
  <c r="P43" i="24"/>
  <c r="S42" i="24"/>
  <c r="R42" i="24"/>
  <c r="Q42" i="24"/>
  <c r="P42" i="24"/>
  <c r="S41" i="24"/>
  <c r="R41" i="24"/>
  <c r="Q41" i="24"/>
  <c r="P41" i="24"/>
  <c r="S40" i="24"/>
  <c r="R40" i="24"/>
  <c r="Q40" i="24"/>
  <c r="P40" i="24"/>
  <c r="S39" i="24"/>
  <c r="R39" i="24"/>
  <c r="Q39" i="24"/>
  <c r="P39" i="24"/>
  <c r="S38" i="24"/>
  <c r="R38" i="24"/>
  <c r="Q38" i="24"/>
  <c r="P38" i="24"/>
  <c r="S37" i="24"/>
  <c r="R37" i="24"/>
  <c r="Q37" i="24"/>
  <c r="P37" i="24"/>
  <c r="S36" i="24"/>
  <c r="R36" i="24"/>
  <c r="Q36" i="24"/>
  <c r="P36" i="24"/>
  <c r="S35" i="24"/>
  <c r="R35" i="24"/>
  <c r="Q35" i="24"/>
  <c r="P35" i="24"/>
  <c r="S34" i="24"/>
  <c r="R34" i="24"/>
  <c r="Q34" i="24"/>
  <c r="P34" i="24"/>
  <c r="S33" i="24"/>
  <c r="R33" i="24"/>
  <c r="Q33" i="24"/>
  <c r="P33" i="24"/>
  <c r="S32" i="24"/>
  <c r="R32" i="24"/>
  <c r="Q32" i="24"/>
  <c r="P32" i="24"/>
  <c r="S31" i="24"/>
  <c r="R31" i="24"/>
  <c r="Q31" i="24"/>
  <c r="P31" i="24"/>
  <c r="S30" i="24"/>
  <c r="R30" i="24"/>
  <c r="Q30" i="24"/>
  <c r="P30" i="24"/>
  <c r="S29" i="24"/>
  <c r="R29" i="24"/>
  <c r="Q29" i="24"/>
  <c r="P29" i="24"/>
  <c r="S28" i="24"/>
  <c r="R28" i="24"/>
  <c r="Q28" i="24"/>
  <c r="P28" i="24"/>
  <c r="S27" i="24"/>
  <c r="R27" i="24"/>
  <c r="Q27" i="24"/>
  <c r="P27" i="24"/>
  <c r="S26" i="24"/>
  <c r="R26" i="24"/>
  <c r="Q26" i="24"/>
  <c r="P26" i="24"/>
  <c r="S25" i="24"/>
  <c r="R25" i="24"/>
  <c r="Q25" i="24"/>
  <c r="P25" i="24"/>
  <c r="S24" i="24"/>
  <c r="R24" i="24"/>
  <c r="Q24" i="24"/>
  <c r="P24" i="24"/>
  <c r="S23" i="24"/>
  <c r="R23" i="24"/>
  <c r="Q23" i="24"/>
  <c r="P23" i="24"/>
  <c r="S22" i="24"/>
  <c r="R22" i="24"/>
  <c r="Q22" i="24"/>
  <c r="P22" i="24"/>
  <c r="S21" i="24"/>
  <c r="R21" i="24"/>
  <c r="Q21" i="24"/>
  <c r="P21" i="24"/>
  <c r="S20" i="24"/>
  <c r="R20" i="24"/>
  <c r="Q20" i="24"/>
  <c r="P20" i="24"/>
  <c r="S19" i="24"/>
  <c r="R19" i="24"/>
  <c r="Q19" i="24"/>
  <c r="P19" i="24"/>
  <c r="S18" i="24"/>
  <c r="R18" i="24"/>
  <c r="Q18" i="24"/>
  <c r="P18" i="24"/>
  <c r="S17" i="24"/>
  <c r="R17" i="24"/>
  <c r="Q17" i="24"/>
  <c r="P17" i="24"/>
  <c r="S16" i="24"/>
  <c r="R16" i="24"/>
  <c r="Q16" i="24"/>
  <c r="P16" i="24"/>
  <c r="S15" i="24"/>
  <c r="R15" i="24"/>
  <c r="Q15" i="24"/>
  <c r="P15" i="24"/>
  <c r="S14" i="24"/>
  <c r="R14" i="24"/>
  <c r="Q14" i="24"/>
  <c r="P14" i="24"/>
  <c r="S13" i="24"/>
  <c r="R13" i="24"/>
  <c r="Q13" i="24"/>
  <c r="P13" i="24"/>
  <c r="S12" i="24"/>
  <c r="R12" i="24"/>
  <c r="Q12" i="24"/>
  <c r="P12" i="24"/>
  <c r="S11" i="24"/>
  <c r="R11" i="24"/>
  <c r="Q11" i="24"/>
  <c r="P11" i="24"/>
  <c r="S10" i="24"/>
  <c r="R10" i="24"/>
  <c r="Q10" i="24"/>
  <c r="P10" i="24"/>
  <c r="S9" i="24"/>
  <c r="R9" i="24"/>
  <c r="Q9" i="24"/>
  <c r="P9" i="24"/>
  <c r="S8" i="24"/>
  <c r="R8" i="24"/>
  <c r="Q8" i="24"/>
  <c r="P8" i="24"/>
  <c r="S7" i="24"/>
  <c r="R7" i="24"/>
  <c r="Q7" i="24"/>
  <c r="P7" i="24"/>
  <c r="S6" i="24"/>
  <c r="R6" i="24"/>
  <c r="Q6" i="24"/>
  <c r="P6" i="24"/>
  <c r="S5" i="24"/>
  <c r="R5" i="24"/>
  <c r="Q5" i="24"/>
  <c r="P5" i="24"/>
  <c r="T5" i="24" l="1"/>
  <c r="T6" i="24"/>
  <c r="T7" i="24"/>
  <c r="T8" i="24"/>
  <c r="T9" i="24"/>
  <c r="T10" i="24"/>
  <c r="T11" i="24"/>
  <c r="T12" i="24"/>
  <c r="T13" i="24"/>
  <c r="T14" i="24"/>
  <c r="T15" i="24"/>
  <c r="T16" i="24"/>
  <c r="T17" i="24"/>
  <c r="T18" i="24"/>
  <c r="T19" i="24"/>
  <c r="T20" i="24"/>
  <c r="T21" i="24"/>
  <c r="T22" i="24"/>
  <c r="T23" i="24"/>
  <c r="T24" i="24"/>
  <c r="T25" i="24"/>
  <c r="T26" i="24"/>
  <c r="T27" i="24"/>
  <c r="T28" i="24"/>
  <c r="T29" i="24"/>
  <c r="T30" i="24"/>
  <c r="T31" i="24"/>
  <c r="T32" i="24"/>
  <c r="T33" i="24"/>
  <c r="T34" i="24"/>
  <c r="T35" i="24"/>
  <c r="T36" i="24"/>
  <c r="T37" i="24"/>
  <c r="T38" i="24"/>
  <c r="T39" i="24"/>
  <c r="T40" i="24"/>
  <c r="T41" i="24"/>
  <c r="T42" i="24"/>
  <c r="T43" i="24"/>
  <c r="T44" i="24"/>
  <c r="T45" i="24"/>
  <c r="T46" i="24"/>
  <c r="T47" i="24"/>
  <c r="T48" i="24"/>
  <c r="T49" i="24"/>
  <c r="T50" i="24"/>
  <c r="T51" i="24"/>
  <c r="T52" i="24"/>
  <c r="T53" i="24"/>
  <c r="T54" i="24"/>
  <c r="T55" i="24"/>
  <c r="T56" i="24"/>
  <c r="T57" i="24"/>
  <c r="T58" i="24"/>
  <c r="T59" i="24"/>
  <c r="T60" i="24"/>
  <c r="T61" i="24"/>
  <c r="T62" i="24"/>
  <c r="T63" i="24"/>
  <c r="T64" i="24"/>
  <c r="O65" i="24"/>
  <c r="S65" i="24"/>
  <c r="P65" i="24"/>
  <c r="T65" i="24"/>
  <c r="Q65" i="24"/>
  <c r="R65" i="24"/>
  <c r="L65" i="25"/>
  <c r="J65" i="25"/>
  <c r="I65" i="25"/>
  <c r="H65" i="25"/>
  <c r="G65" i="25"/>
  <c r="F65" i="25"/>
  <c r="E65" i="25"/>
  <c r="D65" i="25"/>
  <c r="C65" i="25"/>
  <c r="L64" i="25"/>
  <c r="J64" i="25"/>
  <c r="I64" i="25"/>
  <c r="H64" i="25"/>
  <c r="G64" i="25"/>
  <c r="F64" i="25"/>
  <c r="E64" i="25"/>
  <c r="D64" i="25"/>
  <c r="C64" i="25"/>
  <c r="L63" i="25"/>
  <c r="J63" i="25"/>
  <c r="I63" i="25"/>
  <c r="H63" i="25"/>
  <c r="G63" i="25"/>
  <c r="F63" i="25"/>
  <c r="E63" i="25"/>
  <c r="D63" i="25"/>
  <c r="C63" i="25"/>
  <c r="L62" i="25"/>
  <c r="J62" i="25"/>
  <c r="I62" i="25"/>
  <c r="H62" i="25"/>
  <c r="G62" i="25"/>
  <c r="F62" i="25"/>
  <c r="E62" i="25"/>
  <c r="D62" i="25"/>
  <c r="C62" i="25"/>
  <c r="L61" i="25"/>
  <c r="J61" i="25"/>
  <c r="I61" i="25"/>
  <c r="H61" i="25"/>
  <c r="G61" i="25"/>
  <c r="F61" i="25"/>
  <c r="E61" i="25"/>
  <c r="D61" i="25"/>
  <c r="C61" i="25"/>
  <c r="L60" i="25"/>
  <c r="J60" i="25"/>
  <c r="I60" i="25"/>
  <c r="H60" i="25"/>
  <c r="G60" i="25"/>
  <c r="F60" i="25"/>
  <c r="E60" i="25"/>
  <c r="D60" i="25"/>
  <c r="C60" i="25"/>
  <c r="L59" i="25"/>
  <c r="J59" i="25"/>
  <c r="I59" i="25"/>
  <c r="H59" i="25"/>
  <c r="G59" i="25"/>
  <c r="F59" i="25"/>
  <c r="E59" i="25"/>
  <c r="D59" i="25"/>
  <c r="C59" i="25"/>
  <c r="L58" i="25"/>
  <c r="J58" i="25"/>
  <c r="I58" i="25"/>
  <c r="H58" i="25"/>
  <c r="G58" i="25"/>
  <c r="F58" i="25"/>
  <c r="E58" i="25"/>
  <c r="D58" i="25"/>
  <c r="C58" i="25"/>
  <c r="L57" i="25"/>
  <c r="J57" i="25"/>
  <c r="I57" i="25"/>
  <c r="H57" i="25"/>
  <c r="G57" i="25"/>
  <c r="F57" i="25"/>
  <c r="E57" i="25"/>
  <c r="D57" i="25"/>
  <c r="C57" i="25"/>
  <c r="L56" i="25"/>
  <c r="J56" i="25"/>
  <c r="I56" i="25"/>
  <c r="H56" i="25"/>
  <c r="G56" i="25"/>
  <c r="F56" i="25"/>
  <c r="E56" i="25"/>
  <c r="D56" i="25"/>
  <c r="C56" i="25"/>
  <c r="L55" i="25"/>
  <c r="J55" i="25"/>
  <c r="I55" i="25"/>
  <c r="H55" i="25"/>
  <c r="G55" i="25"/>
  <c r="F55" i="25"/>
  <c r="E55" i="25"/>
  <c r="D55" i="25"/>
  <c r="C55" i="25"/>
  <c r="L54" i="25"/>
  <c r="J54" i="25"/>
  <c r="I54" i="25"/>
  <c r="H54" i="25"/>
  <c r="G54" i="25"/>
  <c r="F54" i="25"/>
  <c r="E54" i="25"/>
  <c r="D54" i="25"/>
  <c r="C54" i="25"/>
  <c r="L53" i="25"/>
  <c r="J53" i="25"/>
  <c r="I53" i="25"/>
  <c r="H53" i="25"/>
  <c r="G53" i="25"/>
  <c r="F53" i="25"/>
  <c r="E53" i="25"/>
  <c r="D53" i="25"/>
  <c r="C53" i="25"/>
  <c r="L52" i="25"/>
  <c r="J52" i="25"/>
  <c r="I52" i="25"/>
  <c r="H52" i="25"/>
  <c r="G52" i="25"/>
  <c r="F52" i="25"/>
  <c r="E52" i="25"/>
  <c r="D52" i="25"/>
  <c r="C52" i="25"/>
  <c r="L51" i="25"/>
  <c r="J51" i="25"/>
  <c r="I51" i="25"/>
  <c r="H51" i="25"/>
  <c r="G51" i="25"/>
  <c r="F51" i="25"/>
  <c r="E51" i="25"/>
  <c r="D51" i="25"/>
  <c r="C51" i="25"/>
  <c r="L50" i="25"/>
  <c r="J50" i="25"/>
  <c r="I50" i="25"/>
  <c r="H50" i="25"/>
  <c r="G50" i="25"/>
  <c r="F50" i="25"/>
  <c r="E50" i="25"/>
  <c r="D50" i="25"/>
  <c r="C50" i="25"/>
  <c r="L49" i="25"/>
  <c r="J49" i="25"/>
  <c r="I49" i="25"/>
  <c r="H49" i="25"/>
  <c r="G49" i="25"/>
  <c r="F49" i="25"/>
  <c r="E49" i="25"/>
  <c r="D49" i="25"/>
  <c r="C49" i="25"/>
  <c r="L48" i="25"/>
  <c r="J48" i="25"/>
  <c r="I48" i="25"/>
  <c r="H48" i="25"/>
  <c r="G48" i="25"/>
  <c r="F48" i="25"/>
  <c r="E48" i="25"/>
  <c r="D48" i="25"/>
  <c r="C48" i="25"/>
  <c r="L47" i="25"/>
  <c r="J47" i="25"/>
  <c r="I47" i="25"/>
  <c r="H47" i="25"/>
  <c r="G47" i="25"/>
  <c r="F47" i="25"/>
  <c r="E47" i="25"/>
  <c r="D47" i="25"/>
  <c r="C47" i="25"/>
  <c r="L46" i="25"/>
  <c r="J46" i="25"/>
  <c r="I46" i="25"/>
  <c r="H46" i="25"/>
  <c r="G46" i="25"/>
  <c r="F46" i="25"/>
  <c r="E46" i="25"/>
  <c r="D46" i="25"/>
  <c r="C46" i="25"/>
  <c r="L45" i="25"/>
  <c r="J45" i="25"/>
  <c r="I45" i="25"/>
  <c r="H45" i="25"/>
  <c r="G45" i="25"/>
  <c r="F45" i="25"/>
  <c r="E45" i="25"/>
  <c r="D45" i="25"/>
  <c r="C45" i="25"/>
  <c r="L44" i="25"/>
  <c r="J44" i="25"/>
  <c r="I44" i="25"/>
  <c r="H44" i="25"/>
  <c r="G44" i="25"/>
  <c r="F44" i="25"/>
  <c r="E44" i="25"/>
  <c r="D44" i="25"/>
  <c r="C44" i="25"/>
  <c r="L43" i="25"/>
  <c r="J43" i="25"/>
  <c r="I43" i="25"/>
  <c r="H43" i="25"/>
  <c r="G43" i="25"/>
  <c r="F43" i="25"/>
  <c r="E43" i="25"/>
  <c r="D43" i="25"/>
  <c r="C43" i="25"/>
  <c r="L42" i="25"/>
  <c r="J42" i="25"/>
  <c r="I42" i="25"/>
  <c r="H42" i="25"/>
  <c r="G42" i="25"/>
  <c r="F42" i="25"/>
  <c r="E42" i="25"/>
  <c r="D42" i="25"/>
  <c r="C42" i="25"/>
  <c r="L41" i="25"/>
  <c r="J41" i="25"/>
  <c r="I41" i="25"/>
  <c r="H41" i="25"/>
  <c r="G41" i="25"/>
  <c r="F41" i="25"/>
  <c r="E41" i="25"/>
  <c r="D41" i="25"/>
  <c r="C41" i="25"/>
  <c r="L40" i="25"/>
  <c r="J40" i="25"/>
  <c r="I40" i="25"/>
  <c r="H40" i="25"/>
  <c r="G40" i="25"/>
  <c r="F40" i="25"/>
  <c r="E40" i="25"/>
  <c r="D40" i="25"/>
  <c r="C40" i="25"/>
  <c r="L39" i="25"/>
  <c r="J39" i="25"/>
  <c r="I39" i="25"/>
  <c r="H39" i="25"/>
  <c r="G39" i="25"/>
  <c r="F39" i="25"/>
  <c r="E39" i="25"/>
  <c r="D39" i="25"/>
  <c r="C39" i="25"/>
  <c r="L38" i="25"/>
  <c r="J38" i="25"/>
  <c r="I38" i="25"/>
  <c r="H38" i="25"/>
  <c r="G38" i="25"/>
  <c r="F38" i="25"/>
  <c r="E38" i="25"/>
  <c r="D38" i="25"/>
  <c r="C38" i="25"/>
  <c r="L37" i="25"/>
  <c r="J37" i="25"/>
  <c r="I37" i="25"/>
  <c r="H37" i="25"/>
  <c r="G37" i="25"/>
  <c r="F37" i="25"/>
  <c r="E37" i="25"/>
  <c r="D37" i="25"/>
  <c r="C37" i="25"/>
  <c r="L36" i="25"/>
  <c r="J36" i="25"/>
  <c r="I36" i="25"/>
  <c r="H36" i="25"/>
  <c r="G36" i="25"/>
  <c r="F36" i="25"/>
  <c r="E36" i="25"/>
  <c r="D36" i="25"/>
  <c r="C36" i="25"/>
  <c r="L35" i="25"/>
  <c r="J35" i="25"/>
  <c r="I35" i="25"/>
  <c r="H35" i="25"/>
  <c r="G35" i="25"/>
  <c r="F35" i="25"/>
  <c r="E35" i="25"/>
  <c r="D35" i="25"/>
  <c r="C35" i="25"/>
  <c r="L34" i="25"/>
  <c r="J34" i="25"/>
  <c r="I34" i="25"/>
  <c r="H34" i="25"/>
  <c r="G34" i="25"/>
  <c r="F34" i="25"/>
  <c r="E34" i="25"/>
  <c r="D34" i="25"/>
  <c r="C34" i="25"/>
  <c r="L33" i="25"/>
  <c r="J33" i="25"/>
  <c r="I33" i="25"/>
  <c r="H33" i="25"/>
  <c r="G33" i="25"/>
  <c r="F33" i="25"/>
  <c r="E33" i="25"/>
  <c r="D33" i="25"/>
  <c r="C33" i="25"/>
  <c r="L32" i="25"/>
  <c r="J32" i="25"/>
  <c r="I32" i="25"/>
  <c r="H32" i="25"/>
  <c r="G32" i="25"/>
  <c r="F32" i="25"/>
  <c r="E32" i="25"/>
  <c r="D32" i="25"/>
  <c r="C32" i="25"/>
  <c r="L31" i="25"/>
  <c r="J31" i="25"/>
  <c r="I31" i="25"/>
  <c r="H31" i="25"/>
  <c r="G31" i="25"/>
  <c r="F31" i="25"/>
  <c r="E31" i="25"/>
  <c r="D31" i="25"/>
  <c r="C31" i="25"/>
  <c r="L30" i="25"/>
  <c r="J30" i="25"/>
  <c r="I30" i="25"/>
  <c r="H30" i="25"/>
  <c r="G30" i="25"/>
  <c r="F30" i="25"/>
  <c r="E30" i="25"/>
  <c r="D30" i="25"/>
  <c r="C30" i="25"/>
  <c r="L29" i="25"/>
  <c r="J29" i="25"/>
  <c r="I29" i="25"/>
  <c r="H29" i="25"/>
  <c r="G29" i="25"/>
  <c r="F29" i="25"/>
  <c r="E29" i="25"/>
  <c r="D29" i="25"/>
  <c r="C29" i="25"/>
  <c r="L28" i="25"/>
  <c r="J28" i="25"/>
  <c r="I28" i="25"/>
  <c r="H28" i="25"/>
  <c r="G28" i="25"/>
  <c r="F28" i="25"/>
  <c r="E28" i="25"/>
  <c r="D28" i="25"/>
  <c r="C28" i="25"/>
  <c r="L27" i="25"/>
  <c r="J27" i="25"/>
  <c r="I27" i="25"/>
  <c r="H27" i="25"/>
  <c r="G27" i="25"/>
  <c r="F27" i="25"/>
  <c r="E27" i="25"/>
  <c r="D27" i="25"/>
  <c r="C27" i="25"/>
  <c r="L26" i="25"/>
  <c r="J26" i="25"/>
  <c r="I26" i="25"/>
  <c r="H26" i="25"/>
  <c r="G26" i="25"/>
  <c r="F26" i="25"/>
  <c r="E26" i="25"/>
  <c r="D26" i="25"/>
  <c r="C26" i="25"/>
  <c r="L25" i="25"/>
  <c r="J25" i="25"/>
  <c r="I25" i="25"/>
  <c r="H25" i="25"/>
  <c r="G25" i="25"/>
  <c r="F25" i="25"/>
  <c r="E25" i="25"/>
  <c r="D25" i="25"/>
  <c r="C25" i="25"/>
  <c r="L24" i="25"/>
  <c r="J24" i="25"/>
  <c r="I24" i="25"/>
  <c r="H24" i="25"/>
  <c r="G24" i="25"/>
  <c r="F24" i="25"/>
  <c r="E24" i="25"/>
  <c r="D24" i="25"/>
  <c r="C24" i="25"/>
  <c r="L23" i="25"/>
  <c r="J23" i="25"/>
  <c r="I23" i="25"/>
  <c r="H23" i="25"/>
  <c r="G23" i="25"/>
  <c r="F23" i="25"/>
  <c r="E23" i="25"/>
  <c r="D23" i="25"/>
  <c r="C23" i="25"/>
  <c r="L22" i="25"/>
  <c r="J22" i="25"/>
  <c r="I22" i="25"/>
  <c r="H22" i="25"/>
  <c r="G22" i="25"/>
  <c r="F22" i="25"/>
  <c r="E22" i="25"/>
  <c r="D22" i="25"/>
  <c r="C22" i="25"/>
  <c r="L21" i="25"/>
  <c r="J21" i="25"/>
  <c r="I21" i="25"/>
  <c r="H21" i="25"/>
  <c r="G21" i="25"/>
  <c r="F21" i="25"/>
  <c r="E21" i="25"/>
  <c r="D21" i="25"/>
  <c r="C21" i="25"/>
  <c r="L20" i="25"/>
  <c r="J20" i="25"/>
  <c r="I20" i="25"/>
  <c r="H20" i="25"/>
  <c r="G20" i="25"/>
  <c r="F20" i="25"/>
  <c r="E20" i="25"/>
  <c r="D20" i="25"/>
  <c r="C20" i="25"/>
  <c r="L19" i="25"/>
  <c r="J19" i="25"/>
  <c r="I19" i="25"/>
  <c r="H19" i="25"/>
  <c r="G19" i="25"/>
  <c r="F19" i="25"/>
  <c r="E19" i="25"/>
  <c r="D19" i="25"/>
  <c r="C19" i="25"/>
  <c r="L18" i="25"/>
  <c r="J18" i="25"/>
  <c r="I18" i="25"/>
  <c r="H18" i="25"/>
  <c r="G18" i="25"/>
  <c r="F18" i="25"/>
  <c r="E18" i="25"/>
  <c r="D18" i="25"/>
  <c r="C18" i="25"/>
  <c r="L17" i="25"/>
  <c r="J17" i="25"/>
  <c r="I17" i="25"/>
  <c r="H17" i="25"/>
  <c r="G17" i="25"/>
  <c r="F17" i="25"/>
  <c r="E17" i="25"/>
  <c r="D17" i="25"/>
  <c r="C17" i="25"/>
  <c r="L16" i="25"/>
  <c r="J16" i="25"/>
  <c r="I16" i="25"/>
  <c r="H16" i="25"/>
  <c r="G16" i="25"/>
  <c r="F16" i="25"/>
  <c r="E16" i="25"/>
  <c r="D16" i="25"/>
  <c r="C16" i="25"/>
  <c r="L15" i="25"/>
  <c r="J15" i="25"/>
  <c r="I15" i="25"/>
  <c r="H15" i="25"/>
  <c r="G15" i="25"/>
  <c r="F15" i="25"/>
  <c r="E15" i="25"/>
  <c r="D15" i="25"/>
  <c r="C15" i="25"/>
  <c r="L14" i="25"/>
  <c r="J14" i="25"/>
  <c r="I14" i="25"/>
  <c r="H14" i="25"/>
  <c r="G14" i="25"/>
  <c r="F14" i="25"/>
  <c r="E14" i="25"/>
  <c r="D14" i="25"/>
  <c r="C14" i="25"/>
  <c r="L13" i="25"/>
  <c r="J13" i="25"/>
  <c r="I13" i="25"/>
  <c r="H13" i="25"/>
  <c r="G13" i="25"/>
  <c r="F13" i="25"/>
  <c r="E13" i="25"/>
  <c r="D13" i="25"/>
  <c r="C13" i="25"/>
  <c r="L12" i="25"/>
  <c r="J12" i="25"/>
  <c r="I12" i="25"/>
  <c r="H12" i="25"/>
  <c r="G12" i="25"/>
  <c r="F12" i="25"/>
  <c r="E12" i="25"/>
  <c r="D12" i="25"/>
  <c r="C12" i="25"/>
  <c r="L11" i="25"/>
  <c r="J11" i="25"/>
  <c r="I11" i="25"/>
  <c r="H11" i="25"/>
  <c r="G11" i="25"/>
  <c r="F11" i="25"/>
  <c r="E11" i="25"/>
  <c r="D11" i="25"/>
  <c r="C11" i="25"/>
  <c r="L10" i="25"/>
  <c r="J10" i="25"/>
  <c r="I10" i="25"/>
  <c r="H10" i="25"/>
  <c r="G10" i="25"/>
  <c r="F10" i="25"/>
  <c r="E10" i="25"/>
  <c r="D10" i="25"/>
  <c r="C10" i="25"/>
  <c r="L9" i="25"/>
  <c r="J9" i="25"/>
  <c r="I9" i="25"/>
  <c r="H9" i="25"/>
  <c r="G9" i="25"/>
  <c r="F9" i="25"/>
  <c r="E9" i="25"/>
  <c r="D9" i="25"/>
  <c r="C9" i="25"/>
  <c r="L8" i="25"/>
  <c r="J8" i="25"/>
  <c r="I8" i="25"/>
  <c r="H8" i="25"/>
  <c r="G8" i="25"/>
  <c r="F8" i="25"/>
  <c r="E8" i="25"/>
  <c r="D8" i="25"/>
  <c r="C8" i="25"/>
  <c r="L7" i="25"/>
  <c r="J7" i="25"/>
  <c r="I7" i="25"/>
  <c r="H7" i="25"/>
  <c r="G7" i="25"/>
  <c r="F7" i="25"/>
  <c r="E7" i="25"/>
  <c r="D7" i="25"/>
  <c r="C7" i="25"/>
  <c r="L6" i="25"/>
  <c r="J6" i="25"/>
  <c r="I6" i="25"/>
  <c r="H6" i="25"/>
  <c r="G6" i="25"/>
  <c r="F6" i="25"/>
  <c r="E6" i="25"/>
  <c r="D6" i="25"/>
  <c r="C6" i="25"/>
  <c r="F66" i="32"/>
  <c r="E66" i="32"/>
  <c r="D66" i="32"/>
  <c r="H66" i="32" s="1"/>
  <c r="C66" i="32"/>
  <c r="G66" i="32" s="1"/>
  <c r="K7" i="25" l="1"/>
  <c r="M7" i="25" s="1"/>
  <c r="K11" i="25"/>
  <c r="M11" i="25" s="1"/>
  <c r="K15" i="25"/>
  <c r="M15" i="25" s="1"/>
  <c r="K19" i="25"/>
  <c r="M19" i="25" s="1"/>
  <c r="K23" i="25"/>
  <c r="M23" i="25" s="1"/>
  <c r="K27" i="25"/>
  <c r="M27" i="25" s="1"/>
  <c r="K31" i="25"/>
  <c r="M31" i="25" s="1"/>
  <c r="K35" i="25"/>
  <c r="M35" i="25" s="1"/>
  <c r="K39" i="25"/>
  <c r="M39" i="25" s="1"/>
  <c r="K43" i="25"/>
  <c r="M43" i="25" s="1"/>
  <c r="K47" i="25"/>
  <c r="M47" i="25" s="1"/>
  <c r="K51" i="25"/>
  <c r="M51" i="25" s="1"/>
  <c r="K55" i="25"/>
  <c r="M55" i="25" s="1"/>
  <c r="K59" i="25"/>
  <c r="M59" i="25" s="1"/>
  <c r="K63" i="25"/>
  <c r="M63" i="25" s="1"/>
  <c r="K8" i="25"/>
  <c r="K12" i="25"/>
  <c r="M12" i="25" s="1"/>
  <c r="K16" i="25"/>
  <c r="K20" i="25"/>
  <c r="K24" i="25"/>
  <c r="K28" i="25"/>
  <c r="M28" i="25" s="1"/>
  <c r="K32" i="25"/>
  <c r="M32" i="25" s="1"/>
  <c r="K36" i="25"/>
  <c r="K40" i="25"/>
  <c r="M40" i="25" s="1"/>
  <c r="K44" i="25"/>
  <c r="M44" i="25" s="1"/>
  <c r="K48" i="25"/>
  <c r="M48" i="25" s="1"/>
  <c r="K52" i="25"/>
  <c r="M52" i="25" s="1"/>
  <c r="K56" i="25"/>
  <c r="M56" i="25" s="1"/>
  <c r="K60" i="25"/>
  <c r="M60" i="25" s="1"/>
  <c r="K64" i="25"/>
  <c r="M64" i="25" s="1"/>
  <c r="K65" i="25"/>
  <c r="K6" i="25"/>
  <c r="M6" i="25" s="1"/>
  <c r="K9" i="25"/>
  <c r="M9" i="25" s="1"/>
  <c r="K10" i="25"/>
  <c r="M10" i="25" s="1"/>
  <c r="K13" i="25"/>
  <c r="K14" i="25"/>
  <c r="M14" i="25" s="1"/>
  <c r="K17" i="25"/>
  <c r="M17" i="25" s="1"/>
  <c r="K18" i="25"/>
  <c r="M18" i="25" s="1"/>
  <c r="K21" i="25"/>
  <c r="M21" i="25" s="1"/>
  <c r="K22" i="25"/>
  <c r="K25" i="25"/>
  <c r="M25" i="25" s="1"/>
  <c r="K26" i="25"/>
  <c r="M26" i="25" s="1"/>
  <c r="K29" i="25"/>
  <c r="K30" i="25"/>
  <c r="M30" i="25" s="1"/>
  <c r="K33" i="25"/>
  <c r="M33" i="25" s="1"/>
  <c r="K34" i="25"/>
  <c r="M34" i="25" s="1"/>
  <c r="K37" i="25"/>
  <c r="K38" i="25"/>
  <c r="M38" i="25" s="1"/>
  <c r="K41" i="25"/>
  <c r="M41" i="25" s="1"/>
  <c r="K42" i="25"/>
  <c r="M42" i="25" s="1"/>
  <c r="K45" i="25"/>
  <c r="M45" i="25" s="1"/>
  <c r="K46" i="25"/>
  <c r="M46" i="25" s="1"/>
  <c r="K49" i="25"/>
  <c r="M49" i="25" s="1"/>
  <c r="K50" i="25"/>
  <c r="M50" i="25" s="1"/>
  <c r="K53" i="25"/>
  <c r="K54" i="25"/>
  <c r="K57" i="25"/>
  <c r="M57" i="25" s="1"/>
  <c r="K58" i="25"/>
  <c r="M58" i="25" s="1"/>
  <c r="K61" i="25"/>
  <c r="K62" i="25"/>
  <c r="M62" i="25" s="1"/>
  <c r="M8" i="25"/>
  <c r="M16" i="25"/>
  <c r="M20" i="25"/>
  <c r="M24" i="25"/>
  <c r="M36" i="25"/>
  <c r="M13" i="25"/>
  <c r="M22" i="25"/>
  <c r="M54" i="25"/>
  <c r="M29" i="25"/>
  <c r="M37" i="25"/>
  <c r="M53" i="25"/>
  <c r="M61" i="25"/>
  <c r="M65" i="25"/>
  <c r="C124" i="18"/>
  <c r="B124" i="18"/>
  <c r="C109" i="18"/>
  <c r="B109" i="18"/>
  <c r="G56" i="13"/>
  <c r="F56" i="13"/>
  <c r="G55" i="13"/>
  <c r="F55" i="13"/>
  <c r="G54" i="13"/>
  <c r="F54" i="13"/>
  <c r="G53" i="13"/>
  <c r="F53" i="13"/>
  <c r="E52" i="13"/>
  <c r="D52" i="13"/>
  <c r="C52" i="13"/>
  <c r="B52" i="13"/>
  <c r="G51" i="13"/>
  <c r="F51" i="13"/>
  <c r="G50" i="13"/>
  <c r="F50" i="13"/>
  <c r="G49" i="13"/>
  <c r="F49" i="13"/>
  <c r="G48" i="13"/>
  <c r="F48" i="13"/>
  <c r="E47" i="13"/>
  <c r="D47" i="13"/>
  <c r="C47" i="13"/>
  <c r="B47" i="13"/>
  <c r="C76" i="18"/>
  <c r="B76" i="18"/>
  <c r="C34" i="13"/>
  <c r="D34" i="13"/>
  <c r="E34" i="13"/>
  <c r="B34" i="13"/>
  <c r="G38" i="13"/>
  <c r="F38" i="13"/>
  <c r="G37" i="13"/>
  <c r="F37" i="13"/>
  <c r="G36" i="13"/>
  <c r="F36" i="13"/>
  <c r="G35" i="13"/>
  <c r="F35" i="13"/>
  <c r="F52" i="13" l="1"/>
  <c r="G52" i="13"/>
  <c r="G47" i="13"/>
  <c r="F47" i="13"/>
  <c r="G34" i="13"/>
  <c r="F34" i="13"/>
  <c r="G25" i="13"/>
  <c r="F25" i="13"/>
  <c r="G24" i="13"/>
  <c r="F24" i="13"/>
  <c r="G23" i="13"/>
  <c r="F23" i="13"/>
  <c r="G22" i="13"/>
  <c r="F22" i="13"/>
  <c r="E21" i="13"/>
  <c r="D21" i="13"/>
  <c r="G17" i="13"/>
  <c r="F17" i="13"/>
  <c r="G16" i="13"/>
  <c r="F16" i="13"/>
  <c r="G15" i="13"/>
  <c r="F15" i="13"/>
  <c r="G14" i="13"/>
  <c r="F14" i="13"/>
  <c r="E13" i="13"/>
  <c r="D13" i="13"/>
  <c r="D5" i="13" l="1"/>
  <c r="E5" i="13"/>
  <c r="G9" i="13"/>
  <c r="F9" i="13"/>
  <c r="G8" i="13"/>
  <c r="F8" i="13"/>
  <c r="G7" i="13"/>
  <c r="F7" i="13"/>
  <c r="G6" i="13"/>
  <c r="F6" i="13"/>
</calcChain>
</file>

<file path=xl/sharedStrings.xml><?xml version="1.0" encoding="utf-8"?>
<sst xmlns="http://schemas.openxmlformats.org/spreadsheetml/2006/main" count="3210" uniqueCount="276">
  <si>
    <t>МАКС-М</t>
  </si>
  <si>
    <t>Утверждено на 2017г.</t>
  </si>
  <si>
    <t>Корректировка</t>
  </si>
  <si>
    <t>Утверждено на 2017г. после корректировки</t>
  </si>
  <si>
    <t>ЗС</t>
  </si>
  <si>
    <t>руб.</t>
  </si>
  <si>
    <t>1 квартал 2017 г.</t>
  </si>
  <si>
    <t>2 квартал 2017 г.</t>
  </si>
  <si>
    <t>3 квартал 2017 г.</t>
  </si>
  <si>
    <t>4 квартал 2017 г.</t>
  </si>
  <si>
    <t>ИНГОССТРАХ-М</t>
  </si>
  <si>
    <t>РГС-МЕДИЦИНА</t>
  </si>
  <si>
    <t>СОГАЗ-МЕД</t>
  </si>
  <si>
    <t>Стационарозамещение (МРФ)</t>
  </si>
  <si>
    <t xml:space="preserve">ООО ММЦ Клиника «МаксиМед» </t>
  </si>
  <si>
    <t>ГАУЗ "Орский врачебно-физкультурный диспансер"</t>
  </si>
  <si>
    <t>Заболевания, состояния (МРФ)</t>
  </si>
  <si>
    <t>ВТБ МС</t>
  </si>
  <si>
    <t>ГБУЗ "ГКБ № 1" г. Оренбурга</t>
  </si>
  <si>
    <t>Диспансеризация взрослых (1 эт)(МУН)</t>
  </si>
  <si>
    <t>Диспансеризация взрослых (1 эт) (МУН)</t>
  </si>
  <si>
    <t>ГАУЗ "ГКБ № 4" г. Оренбурга</t>
  </si>
  <si>
    <t>Стационарозамещение (МУН)</t>
  </si>
  <si>
    <t>ГАУЗ "ГКБ № 3" г. Оренбурга</t>
  </si>
  <si>
    <t xml:space="preserve">Корректировка объемов предоставления  медицинской помощи  на 2017 год между кварталами  для ООО ММЦ Клиника «МаксиМед» г. Оренбурга, ГАУЗ "Орский врачебно-физкультурный диспансер", ГБУЗ "ГКБ № 1" г. Оренбурга, ГАУЗ "ГКБ № 4" г. Оренбурга, ГАУЗ "ГКБ № 3" г. Оренбурга  по ходатайствам медицинских организаций. </t>
  </si>
  <si>
    <t>Диспансеризация взрослых (2 эт)(МУН)</t>
  </si>
  <si>
    <t>Диспансеризация взрослых (2 эт) (МУН)</t>
  </si>
  <si>
    <t>Оценка объёма амбулаторно-поликлинических посещений на одного прикреплённого к медицинской организации.*</t>
  </si>
  <si>
    <t>Код МОЕР</t>
  </si>
  <si>
    <t>Краткое наименование медицинской организации</t>
  </si>
  <si>
    <t>Количество АПП посещений ВСЕГО за соответствующий период</t>
  </si>
  <si>
    <t>Кол-во прикреплённого населения (на соответствующий период)</t>
  </si>
  <si>
    <t>Расчётный показатель, как отношение общего количества посещений 
к кол-ву прикреплённого населения</t>
  </si>
  <si>
    <t>Баллы, согласно алгоритма оценки кол-ва посещений на 1 жителя</t>
  </si>
  <si>
    <t>Баллы, с учетом весового коэффициента</t>
  </si>
  <si>
    <t>Результат контроля по наличию случаев АПП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</si>
  <si>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</si>
  <si>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</si>
  <si>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</si>
  <si>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</si>
  <si>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</si>
  <si>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</si>
  <si>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</si>
  <si>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</si>
  <si>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</si>
  <si>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</si>
  <si>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</si>
  <si>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</si>
  <si>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2</t>
  </si>
  <si>
    <t>ОРСКАЯ ГАУЗ ГБ № 3</t>
  </si>
  <si>
    <t>ОРСКАЯ ГАУЗ ГБ № 4</t>
  </si>
  <si>
    <t>ОРСКАЯ ГАУЗ ГБ № 5</t>
  </si>
  <si>
    <t>ОРСКАЯ ГАУЗ ГБ № 1</t>
  </si>
  <si>
    <t>НОВОТРОИЦКАЯ ГАУЗ ДГБ</t>
  </si>
  <si>
    <t>МЕДНОГОРСКАЯ ГБ</t>
  </si>
  <si>
    <t>БУГУРУСЛАНСКАЯ ГБ</t>
  </si>
  <si>
    <t>БУГУРУСЛАНСКАЯ РБ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</si>
  <si>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</si>
  <si>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</si>
  <si>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</si>
  <si>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</si>
  <si>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</si>
  <si>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</si>
  <si>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</si>
  <si>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</si>
  <si>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</si>
  <si>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</si>
  <si>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</si>
  <si>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</si>
  <si>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</si>
  <si>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</si>
  <si>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</si>
  <si>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</si>
  <si>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</si>
  <si>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</si>
  <si>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</si>
  <si>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</si>
  <si>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</si>
  <si>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</si>
  <si>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</si>
  <si>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</si>
  <si>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</si>
  <si>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</si>
  <si>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</si>
  <si>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</si>
  <si>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</si>
  <si>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</si>
  <si>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</si>
  <si>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</si>
  <si>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</si>
  <si>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</si>
  <si>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</si>
  <si>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</si>
  <si>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</si>
  <si>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</si>
  <si>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ФГКУ "426 ВГ" МО РФ</t>
  </si>
  <si>
    <t xml:space="preserve">ФКУЗ МСЧ-56 ФСИН РОССИИ </t>
  </si>
  <si>
    <t>МСЧ МВД ПО ОРЕНБУРГСКОЙ ОБЛАСТИ</t>
  </si>
  <si>
    <t>НОВОТРОИЦК БОЛЬНИЦА СКОРОЙ МЕДИЦИНСКОЙ ПОМОЩИ</t>
  </si>
  <si>
    <t>БУЗУЛУКСКАЯ БОЛЬНИЦА СКОРОЙ МЕДИЦИНСКОЙ ПОМОЩИ</t>
  </si>
  <si>
    <t>ВСЕГО</t>
  </si>
  <si>
    <t>Оценка долевого объёма посещений с профилактической целью от общего количества амбулаторно-поликлинических посещений.*</t>
  </si>
  <si>
    <t>* в общем количестве посещений - нормативная доля посещений в 2017 году на взрослых составляет 0,269 (или 26,9%), на детей составляет 0,413 (или 41,3%).
** результат со значением "1" отражает наличие случаев АПП в отношении умерших граждан.</t>
  </si>
  <si>
    <t>Количество посещений с профилактической целью</t>
  </si>
  <si>
    <t>Доля посещений с профилактической целью от общего кол-ва посещений</t>
  </si>
  <si>
    <t>Баллы, согласно алгоритма оценки кол-ва посещений с профилактической целью</t>
  </si>
  <si>
    <t>Оценка охвата диспансеризацией взрослого и детского  населения*.</t>
  </si>
  <si>
    <t>* целевой показатель охвата на взрослых за 6 мес. 2017 года составляет - 50,14%, на детей  составляет -45,13%
** результат со значением "1" отражает наличие случаев АПП в отношении умерших граждан.</t>
  </si>
  <si>
    <t>Максимальный балл  по показателю - 5</t>
  </si>
  <si>
    <t>Кол-во прошедших дипансеризацию</t>
  </si>
  <si>
    <t>Кол-во граждан, подлежащих диспансеризации по данным МЗ Оренбургской обл.</t>
  </si>
  <si>
    <t>Отношение кол-ва прошедших диспансеризацию к кол-ву подлежащих диспансеризации</t>
  </si>
  <si>
    <t>Баллы, согласно алгоритма оценки охвата диспансеризации взрослого населения</t>
  </si>
  <si>
    <t>Взрослые</t>
  </si>
  <si>
    <t>Дети</t>
  </si>
  <si>
    <t>Оценка уровня обращений в неотложной форме.*</t>
  </si>
  <si>
    <t>* при нормативе на год - 0,5129 посещений на 1 жителя (взрослые), целевой показатель за 6 мес. 2017 года составляет - 0,2564 посещений на 1 жителя (взрослые); при нормативе  на год - 0,7319 посещений на 1 жителя (дети) целевой показатель за 6 мес. 2017 года составляет - 0,3659 посещений на 1 жителя (дети)
** результат со значением "1" отражает наличие случаев АПП в отношении умерших граждан.</t>
  </si>
  <si>
    <t>Количество случаев неотложной помощи</t>
  </si>
  <si>
    <t>ИТОГОВЫЙ балл по показателю</t>
  </si>
  <si>
    <t>ИТОГО</t>
  </si>
  <si>
    <t>Частота вызовов скорой помощи ПН*</t>
  </si>
  <si>
    <t>* при нормативе на год - 0,304 посещений на 1 жителя (взрослые), целевой показатель за 6 мес. 2017 года составляет - 0,1520 посещений на 1 жителя (взрослые); при нормативе  на год - 0,286 посещений на 1 жителя (дети) целевой показатель за 6 мес. 2017 года составляет - 0,1430 посещений на 1 жителя (дети)
** результат со значением "1" отражает наличие случаев АПП в отношении умерших граждан.</t>
  </si>
  <si>
    <t>Общее количество вызовов СМП</t>
  </si>
  <si>
    <t>Расчётный показатель, как отношение общего количества вызовов СМП
к кол-ву прикреплённого населения</t>
  </si>
  <si>
    <t>Баллы, согласно алгоритма</t>
  </si>
  <si>
    <t>Уровень госпитализации ПН в стационар от общей численности ПН*</t>
  </si>
  <si>
    <t>* при нормативе на год - 0,149 госпитализаций на 1 жителя (взрослые), целевой показатель за 6 мес. 2017 года составляет - 0,0745 госпитализаций на 1 жителя (взрослые); при нормативе  на год - 0,158 госпитализаций на 1 жителя (дети) целевой показатель за 6 мес. 2017 года составляет - 0,0790 госпитализаций на 1 жителя (дети)
** результат со значением "1" отражает наличие случаев АПП в отношении умерших граждан.</t>
  </si>
  <si>
    <t>Кол-во случаев  госпитализаций ПН</t>
  </si>
  <si>
    <t>Расчётный показатель, как отношение общего количества случаев  госпитализаций ПН к общему количеству ПН</t>
  </si>
  <si>
    <t>Баллы, согласно алгоритма оценки доли госпитализаций в общем объеме ПН</t>
  </si>
  <si>
    <t>Охват амбулаторной помощью ПН, ранее  госпитализированного с диагнозом инфарк/инсульт( в течение одного месяца после выписки из стационаров)*</t>
  </si>
  <si>
    <t>* За норматив принимается значение "лучшего"( 0,9565),наибольшего результата в расчетном периоде(апрель-май)
** результат со значением "1" отражает наличие случаев АПП в отношении умерших граждан.</t>
  </si>
  <si>
    <t>Количество случаев АПП в течение одного месяца после инфаркта/инсульта</t>
  </si>
  <si>
    <t>Кол-во случаев инфарктов/инсультов с привзякой к прикрепленному МО</t>
  </si>
  <si>
    <t xml:space="preserve">Расчётный показатель, как отношение общего количества случаев АПП в  течение месяца после инфаркта/инсульта к общему количеству случаев инфарктов/инсультов </t>
  </si>
  <si>
    <t>Баллы, согласно алгоритма оценки доли пациентов, которым была оказана помощь в течение меясца после инфаркта/инсульта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</si>
  <si>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</si>
  <si>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прикрепленного населения за соответствующий период</t>
  </si>
  <si>
    <t>Количество взрослого прикрепленного населения за соответствующий период</t>
  </si>
  <si>
    <t>Общее количество прикрепленного населения по МО</t>
  </si>
  <si>
    <t>Доля детского населения по МО</t>
  </si>
  <si>
    <t>Доля взрослого населения по МО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</si>
  <si>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</si>
  <si>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</si>
  <si>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и детского населения</t>
  </si>
  <si>
    <t>Оценка уровня обращений в неотложной форме</t>
  </si>
  <si>
    <t>Оценка частоты вызовов СМП</t>
  </si>
  <si>
    <t xml:space="preserve">Оценка уровня госпитализации  ПН  в стационар от общей численности ПН </t>
  </si>
  <si>
    <t>Оценка доли экстренных госпитализаций в общем объеме  госпитализаций ПН</t>
  </si>
  <si>
    <t>Оценка охвата ПН, ранее госпитализированного с диагнозами инфаркт/инсульт</t>
  </si>
  <si>
    <t xml:space="preserve">Всего баллов (взвешенная итоговая оценка с учетом возрастной структуры населения и доп.контроля по АПП умершим) </t>
  </si>
  <si>
    <t>Максимальное количество баллов, которое МО может получить в результате рассчета</t>
  </si>
  <si>
    <t xml:space="preserve">%* от премиальной части
</t>
  </si>
  <si>
    <t>Максимальный Балл</t>
  </si>
  <si>
    <t>расчетный балл</t>
  </si>
  <si>
    <t xml:space="preserve"> расчетный балл</t>
  </si>
  <si>
    <t>Наименование МО</t>
  </si>
  <si>
    <t>Оренбургский ф-л ОАО "СК "Согаз-мед"</t>
  </si>
  <si>
    <t xml:space="preserve">ООО ВТБ МС- правоприемник ОАО СК "Росно-МС" </t>
  </si>
  <si>
    <t xml:space="preserve">Ф-л ООО "СК"Ингосстрах-М" в г.Оренбурге </t>
  </si>
  <si>
    <t>Ф-л АО "МАСК "МАКС-М" в г.Оренбурге</t>
  </si>
  <si>
    <t>Ф-л ООО "РГС-МЕДИЦИНА" В Оренб.обл.</t>
  </si>
  <si>
    <t xml:space="preserve">Приложение 2.10 к протоколу заседания  Комиссии по разработке ТП ОМС №15 от 28.07.2017г.   </t>
  </si>
  <si>
    <t xml:space="preserve">Расчет суммы премии, подлежащей распределению  по итогам работы медицинских организаций - балансодержателей за июнь 2017 года </t>
  </si>
  <si>
    <t>Остаток премиального фонда по МО-балансодержателям за май 2017г. после оценки результатов и выплаты СМО, рублей</t>
  </si>
  <si>
    <t>Сумма премиального фонда за июнь 2017г., рублей</t>
  </si>
  <si>
    <t xml:space="preserve">Итого премиальный фонд к распределению 
по итогам работы за июнь 2017г., рублей </t>
  </si>
  <si>
    <t xml:space="preserve">Корректировка объемов предоставления  медицинской помощи на 2017 год между видами медицинской помощи    для  ГБУЗ "ОС-ИЦМР" и ГАУЗ "ГКБ № 3" г. Оренбурга по ходатайствам медицинских организаций. </t>
  </si>
  <si>
    <t xml:space="preserve"> ГБУЗ "ОС-ИЦМР"</t>
  </si>
  <si>
    <t>Медреабилитация (дневной) (МРФ)</t>
  </si>
  <si>
    <t>Медреабилитация (стационар) (МРФ)</t>
  </si>
  <si>
    <t>% премиальной суммы, подлежащий перечислению в МО в соответствии с утвержденным расчетом результатов оценки</t>
  </si>
  <si>
    <t>Ф-л ООО "РГС-МЕДИЦИНА" В Оренбургской области</t>
  </si>
  <si>
    <t>Оренбургский филиал ОАО "Страховая компания "Согаз-мед"</t>
  </si>
  <si>
    <t xml:space="preserve">Филиал ООО "Страховая компания "Ингосстрах-М" в г.Оренбурге </t>
  </si>
  <si>
    <t>Филиал АО "МАСК"МАКС-М" в г.Оренбурге</t>
  </si>
  <si>
    <t>х</t>
  </si>
  <si>
    <t xml:space="preserve">Премиальный фонд к распределению 
по итогам работы за июнь 2017г., рублей </t>
  </si>
  <si>
    <t xml:space="preserve">Итого сумма премии к выплате
по итогам работы  за июнь 2017г., рублей </t>
  </si>
  <si>
    <t>Расчет премиальных сумм по итогам работы амбулаторной службы медицинских организаций – балансодержателей 
за июнь 2017 года в разрезе страховых медицинских организаций</t>
  </si>
  <si>
    <t xml:space="preserve">Приложение 2.11 к протоколу заседания  Комиссии по разработке ТП ОМС №15 от 28.07.2017г.   </t>
  </si>
  <si>
    <t>Расчёт общего количества баллов по всем целевым показателям и % премиальной части.</t>
  </si>
  <si>
    <t xml:space="preserve">Приложение 2.9 к протоколу заседания  Комиссии по разработке ТП ОМС №15 от 28.07.2017г.   </t>
  </si>
  <si>
    <t xml:space="preserve">Приложение 2.8 к протоколу заседания  Комиссии по разработке ТП ОМС №15 от 28.07.2017г.   </t>
  </si>
  <si>
    <t xml:space="preserve">Приложение 2.7 к протоколу заседания  Комиссии по разработке ТП ОМС №15 от 28.07.2017г.   </t>
  </si>
  <si>
    <t xml:space="preserve">Приложение 2.6 к протоколу заседания  Комиссии по разработке ТП ОМС №15 от 28.07.2017г.   </t>
  </si>
  <si>
    <t xml:space="preserve">Приложение 2.5 к протоколу заседания  Комиссии по разработке ТП ОМС №15 от 28.07.2017г.   </t>
  </si>
  <si>
    <t xml:space="preserve">Приложение 2.4 к протоколу заседания  Комиссии по разработке ТП ОМС №15 от 28.07.2017г.   </t>
  </si>
  <si>
    <t xml:space="preserve">Приложение 2.3 к протоколу заседания  Комиссии по разработке ТП ОМС №15 от 28.07.2017г.   </t>
  </si>
  <si>
    <t xml:space="preserve">Приложение 2.2 к протоколу заседания  Комиссии по разработке ТП ОМС №15 от 28.07.2017г.   </t>
  </si>
  <si>
    <t xml:space="preserve">Приложение 2.1 к протоколу заседания  Комиссии по разработке ТП ОМС №15 от 28.07.2017г.   </t>
  </si>
  <si>
    <t>* при нормативе на год - 5,559 посещений на 1 жителя (взрослые), целевой показатель за 6 мес. 2017 года составляет - 2,7795 посещений на 1 жителя (взрослые) 11,887 посещений на 1 жителя (дети), целевой показатель за 6 мес. составляет -5,9435 посещений на 1 жителя (взрослые).
** результат со значением "1" отражает наличие случаев АПП в отношении умерших граждан.</t>
  </si>
  <si>
    <t>ГБУЗ "ОС-ИЦМР"</t>
  </si>
  <si>
    <t>Стационар (МУН)</t>
  </si>
  <si>
    <t>Расчет лимитов подушевого финансирования амбулаторно-поликлинической помощи на Июль 2017 года</t>
  </si>
  <si>
    <t xml:space="preserve">МО </t>
  </si>
  <si>
    <t>СМО</t>
  </si>
  <si>
    <t>СОГАЗ-МС</t>
  </si>
  <si>
    <t>РОСНО-МС</t>
  </si>
  <si>
    <t>РГС - МЕДИЦИНА</t>
  </si>
  <si>
    <t>ИНГОССТРАХ-МС</t>
  </si>
  <si>
    <t>Итого</t>
  </si>
  <si>
    <t>0-1</t>
  </si>
  <si>
    <t>М</t>
  </si>
  <si>
    <t xml:space="preserve">Ж </t>
  </si>
  <si>
    <t>1-4</t>
  </si>
  <si>
    <t>5-17</t>
  </si>
  <si>
    <t>18-20</t>
  </si>
  <si>
    <t>21-59</t>
  </si>
  <si>
    <t>21-54</t>
  </si>
  <si>
    <t>60 и старше</t>
  </si>
  <si>
    <t>55 и старше</t>
  </si>
  <si>
    <t>Итого по области</t>
  </si>
  <si>
    <t xml:space="preserve">Приложение 3 к протоколу заседания  Комиссии по разработке ТП ОМС №15 от 28.07.2017г.   </t>
  </si>
  <si>
    <t xml:space="preserve">Лимит ПФ по СМО </t>
  </si>
  <si>
    <t>Численность прикрепленного на 1 число месяца по СМО →
и по ПВГ ↓</t>
  </si>
  <si>
    <t>Приложение 5.1  к протоколу заседания Комиссии по разработке ТП ОМС № 15 от 28.07.2017 г.</t>
  </si>
  <si>
    <t>Приложение 5  к протоколу заседания Комиссии по разработке ТП ОМС № 15 от 28.07.2017 г.</t>
  </si>
  <si>
    <t>Приложение 4.1  к протоколу заседания Комиссии по разработке ТП ОМС № 15 от 28.07.2017 г.</t>
  </si>
  <si>
    <t>Приложение 4  к протоколу заседания Комиссии по разработке ТП ОМС № 15 от 28.07.2017 г.</t>
  </si>
  <si>
    <t>Наименование медицинской организации</t>
  </si>
  <si>
    <t>Вид МП</t>
  </si>
  <si>
    <t>Утверждено на 2017 год</t>
  </si>
  <si>
    <t>Корректировка на 2 квартал</t>
  </si>
  <si>
    <t>Утвердить с учетом корректировки</t>
  </si>
  <si>
    <t>ГАУЗ "Оренбургская областная клиническая больница № 2"</t>
  </si>
  <si>
    <t>Круглосуточный стационар МРФ</t>
  </si>
  <si>
    <t>Приложение 6 к протоколу заседания Комиссии по разработке ТП ОМС №15 от 28.07.2017 г.</t>
  </si>
  <si>
    <t>Корректировка объемов предоставления стационарной медицинской помощи, в части родов по ходатайству Министерства здравоохранения Оренбургской области</t>
  </si>
  <si>
    <t xml:space="preserve"> Корректировка объемов предоставления  высокотехнологичной медицинской помощи  на 2017 год  </t>
  </si>
  <si>
    <t>№ п/п</t>
  </si>
  <si>
    <t>Наименование профиля ВМП</t>
  </si>
  <si>
    <t>№ группы ВМП</t>
  </si>
  <si>
    <t xml:space="preserve">Утверждено на 2017 г. </t>
  </si>
  <si>
    <t xml:space="preserve">Корректировка 
</t>
  </si>
  <si>
    <t>Утвердить  с учетом корректировки</t>
  </si>
  <si>
    <t>Государственное бюджетное учреждение здравоохранения «Оренбургская областная клиническая больница»</t>
  </si>
  <si>
    <t>Оториноларингология</t>
  </si>
  <si>
    <t xml:space="preserve">Итого по профилю </t>
  </si>
  <si>
    <t>Нейрохирургия</t>
  </si>
  <si>
    <t>Онкология</t>
  </si>
  <si>
    <t>Абдоминальная хирургия</t>
  </si>
  <si>
    <t>Итого по медицинской организации</t>
  </si>
  <si>
    <t>Государственное бюджетное учреждение здравоохранения «Городская клиническая больница №1» города Оренбурга</t>
  </si>
  <si>
    <t>Челюстно-лицевая хирургия</t>
  </si>
  <si>
    <t>ГБУЗ "Оренбургский клинический перинатальный центр"</t>
  </si>
  <si>
    <t>Неонатология</t>
  </si>
  <si>
    <t>Государственное автономное учреждение здравоохранения «Городская клиническая больница им. Н.И. Пирогова» г. Оренбурга</t>
  </si>
  <si>
    <t>Сердечно-сосудистая хирургия</t>
  </si>
  <si>
    <t>Государственное автономное учреждение здравоохранения "Городская больница №3" города Орска</t>
  </si>
  <si>
    <t>Государственное бюджетное учреждение здравоохранения "Бузулукская больница скорой медицинской помощи""</t>
  </si>
  <si>
    <t>НУЗ "Отделенческая клиническая больница на станции Оренбург ОАО "РЖД"</t>
  </si>
  <si>
    <t>ИТОГО  по всем медицинским организациям</t>
  </si>
  <si>
    <t>ВМП Травматология и ортопедия, гр. 34</t>
  </si>
  <si>
    <t>ВМП Оториноларингология, гр. 19</t>
  </si>
  <si>
    <t>ВМП Травматология и ортопедия 34</t>
  </si>
  <si>
    <t>ВМП Оториноларингология 19</t>
  </si>
  <si>
    <t>Круглосуточный стационар (МРФ)</t>
  </si>
  <si>
    <t xml:space="preserve">Корректировка объемов предоставления  высокотехнологичной медицинской помощи  на 2017 год  </t>
  </si>
  <si>
    <t>ВМП Неонатология 14</t>
  </si>
  <si>
    <t>ВМП Нейрохирургия 11</t>
  </si>
  <si>
    <t>ВМП Сердечно-сосудистая хирургия 28</t>
  </si>
  <si>
    <t>ВМП Абдоминальная хирургия 1</t>
  </si>
  <si>
    <t>ВМП Абдоминальная хирургия 2</t>
  </si>
  <si>
    <t>ВМП Челюстно-лицевая хирургия 40</t>
  </si>
  <si>
    <t>ВМП Нейрохирургия 10</t>
  </si>
  <si>
    <t>ВМП Онкология 16</t>
  </si>
  <si>
    <t>ВМП Онкология 18</t>
  </si>
  <si>
    <t>ВМП Оториноларингология 20</t>
  </si>
  <si>
    <t>ВМП Неонатология 15</t>
  </si>
  <si>
    <t>Приложение 6.1  к протоколу заседания Комиссии по разработке ТП ОМС № 15 от 28.07.2017 г.</t>
  </si>
  <si>
    <t>Приложение 7.1  к протоколу заседания Комиссии по разработке ТП ОМС № 15 от 28.07.2017 г.</t>
  </si>
  <si>
    <t>Приложение 7 к протоколу заседания Комиссии по разработке ТП ОМС № 15 от 28.07.2017 г.</t>
  </si>
  <si>
    <t xml:space="preserve">Корректировка объемов предоставления  медицинской помощи на 2017 год между видами медицинской помощи для  ГБУЗ "ОС-ИЦМР" и ГАУЗ "ГКБ № 3" г. Оренбурга по ходатайствам медицинских организаций. </t>
  </si>
  <si>
    <t>СПРАВОЧНО
переходящий на июль 2017г.  остаток</t>
  </si>
  <si>
    <t xml:space="preserve">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</si>
</sst>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р_._-;\-* #,##0.00_р_._-;_-* &quot;-&quot;??_р_._-;_-@_-"/>
    <numFmt numFmtId="164" formatCode="0.000"/>
    <numFmt numFmtId="165" formatCode="0.0000"/>
    <numFmt numFmtId="166" formatCode="#,##0.0000"/>
    <numFmt numFmtId="167" formatCode="#,##0.000"/>
    <numFmt numFmtId="168" formatCode="#,##0.0"/>
  </numFmts>
  <fonts count="49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Arial"/>
      <family val="2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1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7"/>
      <name val="Arial"/>
      <family val="2"/>
      <charset val="204"/>
    </font>
    <font>
      <sz val="8"/>
      <color indexed="8"/>
      <name val="Arial"/>
      <family val="2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Arial"/>
      <family val="2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9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43" fontId="34" fillId="0" borderId="0" applyFont="0" applyFill="0" applyBorder="0" applyAlignment="0" applyProtection="0"/>
  </cellStyleXfs>
  <cellXfs count="369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/>
    <xf numFmtId="3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left" vertical="top" wrapText="1" indent="1"/>
    </xf>
    <xf numFmtId="0" fontId="10" fillId="2" borderId="1" xfId="0" applyNumberFormat="1" applyFont="1" applyFill="1" applyBorder="1" applyAlignment="1">
      <alignment horizontal="left" wrapText="1"/>
    </xf>
    <xf numFmtId="1" fontId="10" fillId="2" borderId="1" xfId="0" applyNumberFormat="1" applyFont="1" applyFill="1" applyBorder="1" applyAlignment="1">
      <alignment horizontal="center" wrapText="1"/>
    </xf>
    <xf numFmtId="4" fontId="10" fillId="2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9" fillId="2" borderId="1" xfId="0" applyNumberFormat="1" applyFont="1" applyFill="1" applyBorder="1" applyAlignment="1">
      <alignment horizontal="center" wrapText="1"/>
    </xf>
    <xf numFmtId="4" fontId="9" fillId="2" borderId="1" xfId="0" applyNumberFormat="1" applyFont="1" applyFill="1" applyBorder="1" applyAlignment="1">
      <alignment horizontal="center" wrapText="1"/>
    </xf>
    <xf numFmtId="0" fontId="9" fillId="2" borderId="1" xfId="0" applyNumberFormat="1" applyFont="1" applyFill="1" applyBorder="1" applyAlignment="1">
      <alignment horizontal="left" wrapText="1"/>
    </xf>
    <xf numFmtId="4" fontId="11" fillId="0" borderId="1" xfId="0" applyNumberFormat="1" applyFont="1" applyBorder="1" applyAlignment="1">
      <alignment horizontal="center"/>
    </xf>
    <xf numFmtId="1" fontId="11" fillId="0" borderId="1" xfId="0" applyNumberFormat="1" applyFont="1" applyBorder="1" applyAlignment="1">
      <alignment horizontal="center"/>
    </xf>
    <xf numFmtId="0" fontId="12" fillId="2" borderId="1" xfId="0" applyNumberFormat="1" applyFont="1" applyFill="1" applyBorder="1" applyAlignment="1">
      <alignment horizontal="left" wrapText="1"/>
    </xf>
    <xf numFmtId="1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1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left"/>
    </xf>
    <xf numFmtId="0" fontId="5" fillId="4" borderId="0" xfId="0" applyFont="1" applyFill="1"/>
    <xf numFmtId="164" fontId="0" fillId="0" borderId="0" xfId="0" applyNumberFormat="1" applyAlignment="1">
      <alignment wrapText="1"/>
    </xf>
    <xf numFmtId="164" fontId="0" fillId="0" borderId="0" xfId="0" applyNumberFormat="1"/>
    <xf numFmtId="0" fontId="13" fillId="0" borderId="0" xfId="0" applyFont="1" applyAlignment="1">
      <alignment wrapText="1"/>
    </xf>
    <xf numFmtId="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5" fillId="0" borderId="7" xfId="0" applyFont="1" applyBorder="1" applyAlignment="1">
      <alignment wrapText="1"/>
    </xf>
    <xf numFmtId="4" fontId="17" fillId="5" borderId="1" xfId="4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164" fontId="13" fillId="0" borderId="1" xfId="0" applyNumberFormat="1" applyFont="1" applyBorder="1" applyAlignment="1">
      <alignment horizontal="center" wrapText="1"/>
    </xf>
    <xf numFmtId="164" fontId="13" fillId="0" borderId="1" xfId="0" applyNumberFormat="1" applyFont="1" applyBorder="1" applyAlignment="1">
      <alignment horizontal="center"/>
    </xf>
    <xf numFmtId="1" fontId="13" fillId="0" borderId="1" xfId="0" applyNumberFormat="1" applyFont="1" applyBorder="1" applyAlignment="1">
      <alignment horizontal="center" wrapText="1"/>
    </xf>
    <xf numFmtId="1" fontId="13" fillId="0" borderId="1" xfId="0" applyNumberFormat="1" applyFont="1" applyBorder="1" applyAlignment="1">
      <alignment horizontal="center"/>
    </xf>
    <xf numFmtId="0" fontId="17" fillId="0" borderId="1" xfId="4" applyNumberFormat="1" applyFont="1" applyBorder="1" applyAlignment="1">
      <alignment horizontal="left" wrapText="1"/>
    </xf>
    <xf numFmtId="0" fontId="17" fillId="0" borderId="1" xfId="4" applyNumberFormat="1" applyFont="1" applyBorder="1" applyAlignment="1">
      <alignment wrapText="1"/>
    </xf>
    <xf numFmtId="3" fontId="13" fillId="0" borderId="1" xfId="0" applyNumberFormat="1" applyFont="1" applyBorder="1"/>
    <xf numFmtId="3" fontId="17" fillId="2" borderId="1" xfId="5" applyNumberFormat="1" applyFont="1" applyFill="1" applyBorder="1" applyAlignment="1">
      <alignment horizontal="right"/>
    </xf>
    <xf numFmtId="164" fontId="13" fillId="0" borderId="1" xfId="0" applyNumberFormat="1" applyFont="1" applyBorder="1"/>
    <xf numFmtId="2" fontId="13" fillId="0" borderId="1" xfId="0" applyNumberFormat="1" applyFont="1" applyBorder="1" applyAlignment="1">
      <alignment horizontal="right"/>
    </xf>
    <xf numFmtId="4" fontId="13" fillId="0" borderId="1" xfId="0" applyNumberFormat="1" applyFont="1" applyBorder="1" applyAlignment="1">
      <alignment horizontal="right"/>
    </xf>
    <xf numFmtId="1" fontId="15" fillId="0" borderId="1" xfId="0" applyNumberFormat="1" applyFont="1" applyFill="1" applyBorder="1" applyAlignment="1">
      <alignment horizontal="right"/>
    </xf>
    <xf numFmtId="1" fontId="13" fillId="0" borderId="1" xfId="0" applyNumberFormat="1" applyFont="1" applyBorder="1" applyAlignment="1">
      <alignment horizontal="right"/>
    </xf>
    <xf numFmtId="4" fontId="13" fillId="0" borderId="1" xfId="0" applyNumberFormat="1" applyFont="1" applyBorder="1"/>
    <xf numFmtId="1" fontId="15" fillId="3" borderId="1" xfId="0" applyNumberFormat="1" applyFont="1" applyFill="1" applyBorder="1" applyAlignment="1">
      <alignment horizontal="right"/>
    </xf>
    <xf numFmtId="1" fontId="15" fillId="6" borderId="1" xfId="0" applyNumberFormat="1" applyFont="1" applyFill="1" applyBorder="1" applyAlignment="1">
      <alignment horizontal="right"/>
    </xf>
    <xf numFmtId="0" fontId="17" fillId="0" borderId="3" xfId="4" applyNumberFormat="1" applyFont="1" applyBorder="1" applyAlignment="1">
      <alignment horizontal="left" wrapText="1"/>
    </xf>
    <xf numFmtId="1" fontId="15" fillId="0" borderId="5" xfId="0" applyNumberFormat="1" applyFont="1" applyFill="1" applyBorder="1" applyAlignment="1">
      <alignment horizontal="right"/>
    </xf>
    <xf numFmtId="0" fontId="13" fillId="0" borderId="3" xfId="0" applyFont="1" applyBorder="1" applyAlignment="1">
      <alignment horizontal="left"/>
    </xf>
    <xf numFmtId="0" fontId="13" fillId="0" borderId="3" xfId="0" applyFont="1" applyBorder="1" applyAlignment="1">
      <alignment horizontal="right" wrapText="1"/>
    </xf>
    <xf numFmtId="2" fontId="13" fillId="0" borderId="1" xfId="0" applyNumberFormat="1" applyFont="1" applyBorder="1"/>
    <xf numFmtId="0" fontId="13" fillId="0" borderId="3" xfId="0" applyFont="1" applyBorder="1" applyAlignment="1"/>
    <xf numFmtId="0" fontId="13" fillId="0" borderId="1" xfId="0" applyFont="1" applyBorder="1" applyAlignment="1">
      <alignment horizontal="right"/>
    </xf>
    <xf numFmtId="1" fontId="15" fillId="0" borderId="5" xfId="0" applyNumberFormat="1" applyFont="1" applyBorder="1" applyAlignment="1">
      <alignment horizontal="right"/>
    </xf>
    <xf numFmtId="0" fontId="13" fillId="0" borderId="5" xfId="0" applyFont="1" applyBorder="1"/>
    <xf numFmtId="0" fontId="13" fillId="0" borderId="0" xfId="0" applyFont="1"/>
    <xf numFmtId="3" fontId="0" fillId="0" borderId="0" xfId="0" applyNumberFormat="1"/>
    <xf numFmtId="1" fontId="13" fillId="0" borderId="0" xfId="0" applyNumberFormat="1" applyFont="1" applyAlignment="1">
      <alignment horizontal="center"/>
    </xf>
    <xf numFmtId="3" fontId="18" fillId="0" borderId="0" xfId="0" applyNumberFormat="1" applyFont="1"/>
    <xf numFmtId="0" fontId="0" fillId="0" borderId="0" xfId="0" applyFill="1" applyAlignment="1">
      <alignment vertical="center" wrapText="1"/>
    </xf>
    <xf numFmtId="0" fontId="0" fillId="0" borderId="0" xfId="0" applyAlignment="1">
      <alignment wrapText="1"/>
    </xf>
    <xf numFmtId="0" fontId="13" fillId="0" borderId="0" xfId="0" applyFont="1" applyFill="1" applyAlignment="1">
      <alignment vertical="center" wrapText="1"/>
    </xf>
    <xf numFmtId="166" fontId="13" fillId="0" borderId="1" xfId="0" applyNumberFormat="1" applyFont="1" applyBorder="1"/>
    <xf numFmtId="4" fontId="13" fillId="0" borderId="1" xfId="0" applyNumberFormat="1" applyFont="1" applyBorder="1" applyAlignment="1"/>
    <xf numFmtId="1" fontId="15" fillId="0" borderId="1" xfId="0" applyNumberFormat="1" applyFont="1" applyBorder="1" applyAlignment="1">
      <alignment horizontal="right"/>
    </xf>
    <xf numFmtId="3" fontId="13" fillId="0" borderId="3" xfId="0" applyNumberFormat="1" applyFont="1" applyBorder="1"/>
    <xf numFmtId="4" fontId="13" fillId="0" borderId="3" xfId="0" applyNumberFormat="1" applyFont="1" applyBorder="1"/>
    <xf numFmtId="4" fontId="13" fillId="0" borderId="3" xfId="0" applyNumberFormat="1" applyFont="1" applyBorder="1" applyAlignment="1"/>
    <xf numFmtId="1" fontId="13" fillId="0" borderId="5" xfId="0" applyNumberFormat="1" applyFont="1" applyFill="1" applyBorder="1" applyAlignment="1">
      <alignment horizontal="right"/>
    </xf>
    <xf numFmtId="0" fontId="13" fillId="0" borderId="0" xfId="0" applyFont="1" applyAlignment="1">
      <alignment horizontal="left"/>
    </xf>
    <xf numFmtId="165" fontId="0" fillId="0" borderId="0" xfId="0" applyNumberFormat="1"/>
    <xf numFmtId="165" fontId="13" fillId="0" borderId="0" xfId="0" applyNumberFormat="1" applyFont="1"/>
    <xf numFmtId="3" fontId="13" fillId="0" borderId="0" xfId="0" applyNumberFormat="1" applyFont="1"/>
    <xf numFmtId="0" fontId="0" fillId="0" borderId="0" xfId="0" applyFill="1"/>
    <xf numFmtId="10" fontId="0" fillId="0" borderId="0" xfId="0" applyNumberFormat="1" applyFill="1" applyAlignment="1">
      <alignment vertical="center" wrapText="1"/>
    </xf>
    <xf numFmtId="0" fontId="14" fillId="0" borderId="0" xfId="0" applyFont="1" applyAlignment="1">
      <alignment horizontal="center" wrapText="1"/>
    </xf>
    <xf numFmtId="0" fontId="0" fillId="0" borderId="0" xfId="0" applyAlignment="1"/>
    <xf numFmtId="2" fontId="0" fillId="0" borderId="0" xfId="0" applyNumberFormat="1"/>
    <xf numFmtId="3" fontId="17" fillId="3" borderId="1" xfId="4" applyNumberFormat="1" applyFont="1" applyFill="1" applyBorder="1" applyAlignment="1">
      <alignment horizontal="center" vertical="center" wrapText="1"/>
    </xf>
    <xf numFmtId="0" fontId="0" fillId="3" borderId="0" xfId="0" applyFill="1"/>
    <xf numFmtId="3" fontId="13" fillId="3" borderId="1" xfId="6" applyNumberFormat="1" applyFont="1" applyFill="1" applyBorder="1" applyAlignment="1"/>
    <xf numFmtId="10" fontId="13" fillId="0" borderId="1" xfId="7" applyNumberFormat="1" applyFont="1" applyBorder="1" applyAlignment="1"/>
    <xf numFmtId="166" fontId="0" fillId="0" borderId="1" xfId="0" applyNumberFormat="1" applyBorder="1"/>
    <xf numFmtId="0" fontId="0" fillId="0" borderId="1" xfId="0" applyBorder="1"/>
    <xf numFmtId="4" fontId="0" fillId="0" borderId="1" xfId="0" applyNumberFormat="1" applyBorder="1"/>
    <xf numFmtId="166" fontId="0" fillId="3" borderId="1" xfId="0" applyNumberFormat="1" applyFill="1" applyBorder="1"/>
    <xf numFmtId="3" fontId="15" fillId="3" borderId="1" xfId="0" applyNumberFormat="1" applyFont="1" applyFill="1" applyBorder="1"/>
    <xf numFmtId="3" fontId="15" fillId="6" borderId="1" xfId="0" applyNumberFormat="1" applyFont="1" applyFill="1" applyBorder="1"/>
    <xf numFmtId="3" fontId="0" fillId="0" borderId="1" xfId="0" applyNumberFormat="1" applyBorder="1"/>
    <xf numFmtId="0" fontId="13" fillId="0" borderId="1" xfId="0" applyFont="1" applyBorder="1" applyAlignment="1">
      <alignment horizontal="left"/>
    </xf>
    <xf numFmtId="0" fontId="13" fillId="0" borderId="1" xfId="7" applyFont="1" applyBorder="1" applyAlignment="1">
      <alignment horizontal="right" wrapText="1"/>
    </xf>
    <xf numFmtId="3" fontId="13" fillId="0" borderId="1" xfId="7" applyNumberFormat="1" applyFont="1" applyFill="1" applyBorder="1"/>
    <xf numFmtId="0" fontId="13" fillId="0" borderId="1" xfId="0" applyFont="1" applyBorder="1"/>
    <xf numFmtId="10" fontId="0" fillId="0" borderId="0" xfId="0" applyNumberFormat="1"/>
    <xf numFmtId="167" fontId="0" fillId="0" borderId="0" xfId="0" applyNumberFormat="1"/>
    <xf numFmtId="0" fontId="0" fillId="0" borderId="0" xfId="0" applyAlignment="1">
      <alignment horizontal="center"/>
    </xf>
    <xf numFmtId="0" fontId="13" fillId="0" borderId="1" xfId="0" applyFont="1" applyBorder="1" applyAlignment="1"/>
    <xf numFmtId="167" fontId="13" fillId="0" borderId="0" xfId="0" applyNumberFormat="1" applyFont="1"/>
    <xf numFmtId="0" fontId="0" fillId="0" borderId="0" xfId="0" applyAlignment="1">
      <alignment vertical="center"/>
    </xf>
    <xf numFmtId="0" fontId="17" fillId="5" borderId="1" xfId="4" applyNumberFormat="1" applyFont="1" applyFill="1" applyBorder="1" applyAlignment="1">
      <alignment horizontal="left" vertical="center" wrapText="1"/>
    </xf>
    <xf numFmtId="0" fontId="17" fillId="5" borderId="1" xfId="4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9" fillId="0" borderId="1" xfId="4" applyNumberFormat="1" applyFont="1" applyBorder="1" applyAlignment="1">
      <alignment horizontal="left" wrapText="1"/>
    </xf>
    <xf numFmtId="0" fontId="19" fillId="0" borderId="1" xfId="4" applyNumberFormat="1" applyFont="1" applyBorder="1" applyAlignment="1">
      <alignment wrapText="1"/>
    </xf>
    <xf numFmtId="3" fontId="20" fillId="0" borderId="1" xfId="4" applyNumberFormat="1" applyFont="1" applyBorder="1" applyAlignment="1">
      <alignment wrapText="1"/>
    </xf>
    <xf numFmtId="3" fontId="21" fillId="0" borderId="1" xfId="0" applyNumberFormat="1" applyFont="1" applyBorder="1" applyAlignment="1">
      <alignment wrapText="1"/>
    </xf>
    <xf numFmtId="4" fontId="21" fillId="0" borderId="1" xfId="0" applyNumberFormat="1" applyFont="1" applyBorder="1" applyAlignment="1">
      <alignment wrapText="1"/>
    </xf>
    <xf numFmtId="0" fontId="13" fillId="0" borderId="1" xfId="0" applyFont="1" applyBorder="1" applyAlignment="1">
      <alignment horizontal="right" wrapText="1"/>
    </xf>
    <xf numFmtId="3" fontId="22" fillId="0" borderId="1" xfId="0" applyNumberFormat="1" applyFont="1" applyBorder="1" applyAlignment="1"/>
    <xf numFmtId="10" fontId="22" fillId="0" borderId="1" xfId="0" applyNumberFormat="1" applyFont="1" applyBorder="1" applyAlignment="1"/>
    <xf numFmtId="2" fontId="13" fillId="0" borderId="0" xfId="0" applyNumberFormat="1" applyFont="1" applyAlignment="1">
      <alignment wrapText="1"/>
    </xf>
    <xf numFmtId="10" fontId="13" fillId="0" borderId="0" xfId="0" applyNumberFormat="1" applyFont="1"/>
    <xf numFmtId="4" fontId="22" fillId="0" borderId="1" xfId="0" applyNumberFormat="1" applyFont="1" applyFill="1" applyBorder="1" applyAlignment="1">
      <alignment horizontal="right"/>
    </xf>
    <xf numFmtId="4" fontId="22" fillId="0" borderId="1" xfId="0" applyNumberFormat="1" applyFont="1" applyBorder="1" applyAlignment="1">
      <alignment horizontal="right"/>
    </xf>
    <xf numFmtId="4" fontId="22" fillId="7" borderId="1" xfId="0" applyNumberFormat="1" applyFont="1" applyFill="1" applyBorder="1" applyAlignment="1">
      <alignment horizontal="right"/>
    </xf>
    <xf numFmtId="4" fontId="22" fillId="3" borderId="1" xfId="0" applyNumberFormat="1" applyFont="1" applyFill="1" applyBorder="1" applyAlignment="1">
      <alignment horizontal="right"/>
    </xf>
    <xf numFmtId="4" fontId="23" fillId="0" borderId="1" xfId="0" applyNumberFormat="1" applyFont="1" applyBorder="1" applyAlignment="1">
      <alignment horizontal="right"/>
    </xf>
    <xf numFmtId="1" fontId="13" fillId="0" borderId="1" xfId="0" applyNumberFormat="1" applyFont="1" applyBorder="1" applyAlignment="1">
      <alignment horizontal="left" wrapText="1"/>
    </xf>
    <xf numFmtId="0" fontId="13" fillId="0" borderId="0" xfId="8" applyFont="1" applyFill="1"/>
    <xf numFmtId="0" fontId="13" fillId="0" borderId="0" xfId="8" applyFont="1" applyFill="1" applyAlignment="1">
      <alignment wrapText="1"/>
    </xf>
    <xf numFmtId="0" fontId="13" fillId="0" borderId="0" xfId="8" applyFont="1" applyFill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3" fontId="13" fillId="0" borderId="1" xfId="8" applyNumberFormat="1" applyFont="1" applyFill="1" applyBorder="1" applyAlignment="1">
      <alignment horizontal="right" vertical="center" wrapText="1"/>
    </xf>
    <xf numFmtId="3" fontId="15" fillId="8" borderId="1" xfId="8" applyNumberFormat="1" applyFont="1" applyFill="1" applyBorder="1" applyAlignment="1">
      <alignment horizontal="right" vertical="center" wrapText="1"/>
    </xf>
    <xf numFmtId="3" fontId="19" fillId="2" borderId="1" xfId="0" applyNumberFormat="1" applyFont="1" applyFill="1" applyBorder="1" applyAlignment="1">
      <alignment horizontal="center" vertical="center" wrapText="1"/>
    </xf>
    <xf numFmtId="3" fontId="28" fillId="5" borderId="1" xfId="0" applyNumberFormat="1" applyFont="1" applyFill="1" applyBorder="1" applyAlignment="1">
      <alignment horizontal="center" vertical="center" wrapText="1"/>
    </xf>
    <xf numFmtId="3" fontId="13" fillId="10" borderId="1" xfId="8" applyNumberFormat="1" applyFont="1" applyFill="1" applyBorder="1" applyAlignment="1">
      <alignment horizontal="right" vertical="center" wrapText="1"/>
    </xf>
    <xf numFmtId="3" fontId="29" fillId="0" borderId="1" xfId="0" applyNumberFormat="1" applyFont="1" applyFill="1" applyBorder="1" applyAlignment="1">
      <alignment horizontal="center" vertical="center" wrapText="1"/>
    </xf>
    <xf numFmtId="3" fontId="29" fillId="11" borderId="1" xfId="0" applyNumberFormat="1" applyFont="1" applyFill="1" applyBorder="1" applyAlignment="1">
      <alignment horizontal="center" vertical="center" wrapText="1"/>
    </xf>
    <xf numFmtId="3" fontId="15" fillId="0" borderId="1" xfId="8" applyNumberFormat="1" applyFont="1" applyFill="1" applyBorder="1" applyAlignment="1">
      <alignment horizontal="right" vertical="center" wrapText="1"/>
    </xf>
    <xf numFmtId="3" fontId="15" fillId="10" borderId="1" xfId="8" applyNumberFormat="1" applyFont="1" applyFill="1" applyBorder="1" applyAlignment="1">
      <alignment horizontal="right" vertical="center" wrapText="1"/>
    </xf>
    <xf numFmtId="0" fontId="15" fillId="0" borderId="0" xfId="8" applyFont="1" applyFill="1"/>
    <xf numFmtId="3" fontId="13" fillId="0" borderId="0" xfId="8" applyNumberFormat="1" applyFont="1" applyFill="1" applyAlignment="1">
      <alignment horizontal="center" vertical="center" wrapText="1"/>
    </xf>
    <xf numFmtId="0" fontId="15" fillId="0" borderId="0" xfId="8" applyFont="1" applyFill="1" applyAlignment="1">
      <alignment horizontal="center" vertical="center" wrapText="1"/>
    </xf>
    <xf numFmtId="0" fontId="0" fillId="0" borderId="0" xfId="0" applyBorder="1"/>
    <xf numFmtId="3" fontId="15" fillId="9" borderId="1" xfId="8" applyNumberFormat="1" applyFont="1" applyFill="1" applyBorder="1" applyAlignment="1">
      <alignment horizontal="right" vertical="center" wrapText="1"/>
    </xf>
    <xf numFmtId="2" fontId="15" fillId="8" borderId="1" xfId="8" applyNumberFormat="1" applyFont="1" applyFill="1" applyBorder="1" applyAlignment="1">
      <alignment horizontal="center" vertical="center" wrapText="1"/>
    </xf>
    <xf numFmtId="1" fontId="31" fillId="2" borderId="0" xfId="0" applyNumberFormat="1" applyFont="1" applyFill="1" applyBorder="1" applyAlignment="1">
      <alignment horizontal="left" vertical="top" wrapText="1"/>
    </xf>
    <xf numFmtId="0" fontId="13" fillId="0" borderId="0" xfId="1" applyFont="1" applyFill="1" applyAlignment="1">
      <alignment wrapText="1"/>
    </xf>
    <xf numFmtId="0" fontId="25" fillId="7" borderId="1" xfId="0" applyFont="1" applyFill="1" applyBorder="1"/>
    <xf numFmtId="0" fontId="32" fillId="5" borderId="4" xfId="4" applyNumberFormat="1" applyFont="1" applyFill="1" applyBorder="1" applyAlignment="1">
      <alignment horizontal="center" vertical="center" wrapText="1"/>
    </xf>
    <xf numFmtId="2" fontId="32" fillId="5" borderId="2" xfId="4" applyNumberFormat="1" applyFont="1" applyFill="1" applyBorder="1" applyAlignment="1">
      <alignment vertical="center" wrapText="1"/>
    </xf>
    <xf numFmtId="0" fontId="32" fillId="5" borderId="1" xfId="4" applyNumberFormat="1" applyFont="1" applyFill="1" applyBorder="1" applyAlignment="1">
      <alignment horizontal="center" vertical="center" wrapText="1"/>
    </xf>
    <xf numFmtId="3" fontId="32" fillId="5" borderId="4" xfId="4" applyNumberFormat="1" applyFont="1" applyFill="1" applyBorder="1" applyAlignment="1">
      <alignment horizontal="center" vertical="center" wrapText="1"/>
    </xf>
    <xf numFmtId="0" fontId="25" fillId="5" borderId="4" xfId="0" applyFont="1" applyFill="1" applyBorder="1" applyAlignment="1">
      <alignment horizontal="center" vertical="center" wrapText="1"/>
    </xf>
    <xf numFmtId="2" fontId="25" fillId="5" borderId="4" xfId="0" applyNumberFormat="1" applyFont="1" applyFill="1" applyBorder="1" applyAlignment="1">
      <alignment horizontal="center" vertical="center" wrapText="1"/>
    </xf>
    <xf numFmtId="4" fontId="25" fillId="5" borderId="4" xfId="4" applyNumberFormat="1" applyFont="1" applyFill="1" applyBorder="1" applyAlignment="1">
      <alignment horizontal="center" vertical="center" wrapText="1"/>
    </xf>
    <xf numFmtId="4" fontId="32" fillId="5" borderId="1" xfId="4" applyNumberFormat="1" applyFont="1" applyFill="1" applyBorder="1" applyAlignment="1">
      <alignment horizontal="center" vertical="center" wrapText="1"/>
    </xf>
    <xf numFmtId="0" fontId="25" fillId="0" borderId="0" xfId="0" applyFont="1"/>
    <xf numFmtId="0" fontId="25" fillId="0" borderId="1" xfId="0" applyFont="1" applyBorder="1" applyAlignment="1">
      <alignment horizontal="center"/>
    </xf>
    <xf numFmtId="1" fontId="25" fillId="0" borderId="1" xfId="0" applyNumberFormat="1" applyFont="1" applyBorder="1" applyAlignment="1">
      <alignment horizontal="center" wrapText="1"/>
    </xf>
    <xf numFmtId="1" fontId="25" fillId="0" borderId="1" xfId="0" applyNumberFormat="1" applyFont="1" applyBorder="1" applyAlignment="1">
      <alignment horizontal="center"/>
    </xf>
    <xf numFmtId="0" fontId="25" fillId="0" borderId="1" xfId="0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right" vertical="center"/>
    </xf>
    <xf numFmtId="1" fontId="0" fillId="0" borderId="1" xfId="0" applyNumberFormat="1" applyFont="1" applyBorder="1" applyAlignment="1">
      <alignment horizontal="right" vertical="center"/>
    </xf>
    <xf numFmtId="3" fontId="0" fillId="0" borderId="1" xfId="0" applyNumberFormat="1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center" vertical="center" wrapText="1"/>
    </xf>
    <xf numFmtId="3" fontId="0" fillId="10" borderId="1" xfId="0" applyNumberFormat="1" applyFont="1" applyFill="1" applyBorder="1" applyAlignment="1">
      <alignment horizontal="right" vertical="center"/>
    </xf>
    <xf numFmtId="1" fontId="0" fillId="10" borderId="1" xfId="0" applyNumberFormat="1" applyFont="1" applyFill="1" applyBorder="1" applyAlignment="1">
      <alignment horizontal="right" vertical="center"/>
    </xf>
    <xf numFmtId="3" fontId="0" fillId="12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textRotation="90"/>
    </xf>
    <xf numFmtId="0" fontId="13" fillId="0" borderId="0" xfId="3" applyFont="1" applyFill="1" applyAlignment="1">
      <alignment vertical="center" wrapText="1"/>
    </xf>
    <xf numFmtId="0" fontId="5" fillId="0" borderId="0" xfId="1" applyFont="1"/>
    <xf numFmtId="0" fontId="37" fillId="0" borderId="1" xfId="1" applyFont="1" applyBorder="1" applyAlignment="1">
      <alignment horizontal="center" vertical="center"/>
    </xf>
    <xf numFmtId="0" fontId="36" fillId="0" borderId="1" xfId="1" applyFont="1" applyBorder="1" applyAlignment="1">
      <alignment horizontal="center" vertical="center" wrapText="1"/>
    </xf>
    <xf numFmtId="3" fontId="36" fillId="0" borderId="1" xfId="1" applyNumberFormat="1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3" fontId="38" fillId="0" borderId="1" xfId="0" applyNumberFormat="1" applyFont="1" applyBorder="1" applyAlignment="1">
      <alignment horizontal="center" vertical="center" wrapText="1"/>
    </xf>
    <xf numFmtId="168" fontId="38" fillId="9" borderId="1" xfId="0" applyNumberFormat="1" applyFont="1" applyFill="1" applyBorder="1" applyAlignment="1">
      <alignment horizontal="center" vertical="center" wrapText="1"/>
    </xf>
    <xf numFmtId="168" fontId="41" fillId="9" borderId="1" xfId="0" applyNumberFormat="1" applyFont="1" applyFill="1" applyBorder="1" applyAlignment="1">
      <alignment horizontal="center" vertical="center" wrapText="1"/>
    </xf>
    <xf numFmtId="3" fontId="38" fillId="9" borderId="1" xfId="0" applyNumberFormat="1" applyFont="1" applyFill="1" applyBorder="1" applyAlignment="1">
      <alignment horizontal="center" vertical="center" wrapText="1"/>
    </xf>
    <xf numFmtId="4" fontId="38" fillId="9" borderId="1" xfId="0" applyNumberFormat="1" applyFont="1" applyFill="1" applyBorder="1" applyAlignment="1">
      <alignment horizontal="center" vertical="center" wrapText="1"/>
    </xf>
    <xf numFmtId="0" fontId="38" fillId="9" borderId="1" xfId="0" applyFont="1" applyFill="1" applyBorder="1" applyAlignment="1">
      <alignment horizontal="center" vertical="center" wrapText="1"/>
    </xf>
    <xf numFmtId="0" fontId="41" fillId="9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3" fontId="41" fillId="5" borderId="1" xfId="0" applyNumberFormat="1" applyFont="1" applyFill="1" applyBorder="1" applyAlignment="1">
      <alignment horizontal="center" vertical="center"/>
    </xf>
    <xf numFmtId="4" fontId="41" fillId="5" borderId="1" xfId="0" applyNumberFormat="1" applyFont="1" applyFill="1" applyBorder="1" applyAlignment="1">
      <alignment horizontal="center" vertical="center"/>
    </xf>
    <xf numFmtId="0" fontId="39" fillId="0" borderId="2" xfId="0" applyFont="1" applyBorder="1" applyAlignment="1">
      <alignment horizontal="center" vertical="center" wrapText="1"/>
    </xf>
    <xf numFmtId="0" fontId="41" fillId="5" borderId="1" xfId="0" applyFont="1" applyFill="1" applyBorder="1" applyAlignment="1">
      <alignment horizontal="center" vertical="center"/>
    </xf>
    <xf numFmtId="4" fontId="38" fillId="0" borderId="1" xfId="0" applyNumberFormat="1" applyFont="1" applyFill="1" applyBorder="1" applyAlignment="1">
      <alignment horizontal="center" vertical="center" wrapText="1"/>
    </xf>
    <xf numFmtId="3" fontId="38" fillId="0" borderId="1" xfId="0" applyNumberFormat="1" applyFont="1" applyFill="1" applyBorder="1" applyAlignment="1">
      <alignment horizontal="center" vertical="center" wrapText="1"/>
    </xf>
    <xf numFmtId="4" fontId="41" fillId="5" borderId="1" xfId="0" applyNumberFormat="1" applyFont="1" applyFill="1" applyBorder="1" applyAlignment="1">
      <alignment horizontal="center" vertical="center" wrapText="1"/>
    </xf>
    <xf numFmtId="3" fontId="41" fillId="5" borderId="1" xfId="0" applyNumberFormat="1" applyFon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43" fontId="38" fillId="9" borderId="1" xfId="9" applyFont="1" applyFill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3" fontId="41" fillId="8" borderId="1" xfId="0" applyNumberFormat="1" applyFont="1" applyFill="1" applyBorder="1" applyAlignment="1">
      <alignment horizontal="center" vertical="center" wrapText="1"/>
    </xf>
    <xf numFmtId="4" fontId="41" fillId="8" borderId="1" xfId="0" applyNumberFormat="1" applyFont="1" applyFill="1" applyBorder="1" applyAlignment="1">
      <alignment horizontal="center" vertical="center" wrapText="1"/>
    </xf>
    <xf numFmtId="0" fontId="42" fillId="0" borderId="0" xfId="0" applyFont="1"/>
    <xf numFmtId="0" fontId="0" fillId="0" borderId="0" xfId="0" applyAlignment="1">
      <alignment horizontal="left" vertical="top"/>
    </xf>
    <xf numFmtId="3" fontId="11" fillId="0" borderId="1" xfId="0" applyNumberFormat="1" applyFont="1" applyBorder="1" applyAlignment="1">
      <alignment horizontal="center"/>
    </xf>
    <xf numFmtId="0" fontId="43" fillId="0" borderId="0" xfId="0" applyFont="1"/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left" vertical="center" wrapText="1"/>
    </xf>
    <xf numFmtId="3" fontId="45" fillId="0" borderId="1" xfId="0" applyNumberFormat="1" applyFont="1" applyFill="1" applyBorder="1" applyAlignment="1">
      <alignment horizontal="center" vertical="center" wrapText="1"/>
    </xf>
    <xf numFmtId="3" fontId="44" fillId="0" borderId="1" xfId="0" applyNumberFormat="1" applyFont="1" applyBorder="1" applyAlignment="1">
      <alignment horizontal="center" vertical="center" wrapText="1"/>
    </xf>
    <xf numFmtId="3" fontId="44" fillId="0" borderId="1" xfId="9" applyNumberFormat="1" applyFont="1" applyBorder="1" applyAlignment="1">
      <alignment horizontal="center" vertical="center" wrapText="1"/>
    </xf>
    <xf numFmtId="4" fontId="46" fillId="5" borderId="1" xfId="4" applyNumberFormat="1" applyFont="1" applyFill="1" applyBorder="1" applyAlignment="1">
      <alignment horizontal="center" vertical="center" wrapText="1"/>
    </xf>
    <xf numFmtId="0" fontId="33" fillId="0" borderId="0" xfId="0" applyFont="1"/>
    <xf numFmtId="0" fontId="47" fillId="3" borderId="1" xfId="0" applyFont="1" applyFill="1" applyBorder="1" applyAlignment="1">
      <alignment horizontal="center" vertical="center"/>
    </xf>
    <xf numFmtId="0" fontId="48" fillId="2" borderId="1" xfId="0" applyNumberFormat="1" applyFont="1" applyFill="1" applyBorder="1" applyAlignment="1">
      <alignment horizontal="left" vertical="top" wrapText="1" indent="1"/>
    </xf>
    <xf numFmtId="1" fontId="48" fillId="2" borderId="1" xfId="0" applyNumberFormat="1" applyFont="1" applyFill="1" applyBorder="1" applyAlignment="1">
      <alignment horizontal="center" vertical="center" wrapText="1"/>
    </xf>
    <xf numFmtId="4" fontId="48" fillId="2" borderId="1" xfId="0" applyNumberFormat="1" applyFont="1" applyFill="1" applyBorder="1" applyAlignment="1">
      <alignment horizontal="center" vertical="center" wrapText="1"/>
    </xf>
    <xf numFmtId="0" fontId="48" fillId="2" borderId="1" xfId="0" applyNumberFormat="1" applyFont="1" applyFill="1" applyBorder="1" applyAlignment="1">
      <alignment horizontal="left" wrapText="1"/>
    </xf>
    <xf numFmtId="1" fontId="41" fillId="0" borderId="1" xfId="0" applyNumberFormat="1" applyFont="1" applyBorder="1" applyAlignment="1">
      <alignment horizontal="center"/>
    </xf>
    <xf numFmtId="4" fontId="41" fillId="0" borderId="1" xfId="0" applyNumberFormat="1" applyFont="1" applyBorder="1" applyAlignment="1">
      <alignment horizontal="center"/>
    </xf>
    <xf numFmtId="0" fontId="39" fillId="2" borderId="1" xfId="0" applyNumberFormat="1" applyFont="1" applyFill="1" applyBorder="1" applyAlignment="1">
      <alignment horizontal="left" wrapText="1"/>
    </xf>
    <xf numFmtId="1" fontId="38" fillId="0" borderId="1" xfId="0" applyNumberFormat="1" applyFont="1" applyBorder="1" applyAlignment="1">
      <alignment horizontal="center"/>
    </xf>
    <xf numFmtId="4" fontId="38" fillId="0" borderId="1" xfId="0" applyNumberFormat="1" applyFont="1" applyBorder="1" applyAlignment="1">
      <alignment horizontal="center"/>
    </xf>
    <xf numFmtId="0" fontId="7" fillId="3" borderId="2" xfId="0" applyNumberFormat="1" applyFont="1" applyFill="1" applyBorder="1" applyAlignment="1">
      <alignment horizontal="center" vertical="center" wrapText="1"/>
    </xf>
    <xf numFmtId="0" fontId="7" fillId="3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4" borderId="4" xfId="0" applyNumberFormat="1" applyFont="1" applyFill="1" applyBorder="1" applyAlignment="1">
      <alignment horizontal="left" wrapText="1"/>
    </xf>
    <xf numFmtId="0" fontId="0" fillId="4" borderId="6" xfId="0" applyFill="1" applyBorder="1" applyAlignment="1"/>
    <xf numFmtId="0" fontId="0" fillId="4" borderId="5" xfId="0" applyFill="1" applyBorder="1" applyAlignment="1"/>
    <xf numFmtId="0" fontId="5" fillId="0" borderId="0" xfId="1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3" fillId="0" borderId="0" xfId="1" applyFont="1" applyBorder="1" applyAlignment="1">
      <alignment horizontal="right" wrapText="1"/>
    </xf>
    <xf numFmtId="0" fontId="35" fillId="0" borderId="7" xfId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0" fontId="39" fillId="0" borderId="2" xfId="0" applyFont="1" applyBorder="1" applyAlignment="1">
      <alignment horizontal="center" vertical="center"/>
    </xf>
    <xf numFmtId="0" fontId="39" fillId="0" borderId="10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/>
    </xf>
    <xf numFmtId="0" fontId="39" fillId="0" borderId="2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41" fillId="5" borderId="1" xfId="0" applyFont="1" applyFill="1" applyBorder="1" applyAlignment="1">
      <alignment horizontal="left" vertical="center"/>
    </xf>
    <xf numFmtId="0" fontId="40" fillId="0" borderId="2" xfId="0" applyFont="1" applyBorder="1" applyAlignment="1">
      <alignment horizontal="center" vertical="center"/>
    </xf>
    <xf numFmtId="0" fontId="40" fillId="0" borderId="10" xfId="0" applyFont="1" applyBorder="1" applyAlignment="1">
      <alignment horizontal="center" vertical="center"/>
    </xf>
    <xf numFmtId="0" fontId="40" fillId="0" borderId="3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left" vertical="center"/>
    </xf>
    <xf numFmtId="0" fontId="5" fillId="0" borderId="0" xfId="3" applyFont="1" applyFill="1" applyAlignment="1">
      <alignment horizontal="right" vertical="center" wrapText="1"/>
    </xf>
    <xf numFmtId="0" fontId="44" fillId="0" borderId="0" xfId="0" applyFont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39" fillId="4" borderId="4" xfId="0" applyNumberFormat="1" applyFont="1" applyFill="1" applyBorder="1" applyAlignment="1">
      <alignment horizontal="left" wrapText="1"/>
    </xf>
    <xf numFmtId="0" fontId="21" fillId="4" borderId="6" xfId="0" applyFont="1" applyFill="1" applyBorder="1" applyAlignment="1"/>
    <xf numFmtId="0" fontId="21" fillId="4" borderId="5" xfId="0" applyFont="1" applyFill="1" applyBorder="1" applyAlignment="1"/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3" xfId="0" applyNumberFormat="1" applyFont="1" applyFill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3" fillId="0" borderId="0" xfId="1" applyFont="1" applyFill="1" applyAlignment="1">
      <alignment horizontal="right" wrapText="1"/>
    </xf>
    <xf numFmtId="0" fontId="0" fillId="0" borderId="2" xfId="0" applyNumberFormat="1" applyFont="1" applyBorder="1" applyAlignment="1">
      <alignment horizontal="center" vertical="center" textRotation="90" wrapText="1"/>
    </xf>
    <xf numFmtId="0" fontId="0" fillId="0" borderId="10" xfId="0" applyNumberFormat="1" applyFont="1" applyBorder="1" applyAlignment="1">
      <alignment horizontal="center" vertical="center" textRotation="90" wrapText="1"/>
    </xf>
    <xf numFmtId="0" fontId="0" fillId="0" borderId="3" xfId="0" applyNumberFormat="1" applyFont="1" applyBorder="1" applyAlignment="1">
      <alignment horizontal="center" vertical="center" textRotation="90" wrapText="1"/>
    </xf>
    <xf numFmtId="0" fontId="0" fillId="0" borderId="1" xfId="0" applyNumberFormat="1" applyFont="1" applyBorder="1" applyAlignment="1">
      <alignment horizontal="left" vertical="center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29" fillId="0" borderId="0" xfId="0" applyNumberFormat="1" applyFont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0" fontId="0" fillId="0" borderId="3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left" wrapText="1"/>
    </xf>
    <xf numFmtId="0" fontId="0" fillId="0" borderId="11" xfId="0" applyNumberFormat="1" applyFont="1" applyBorder="1" applyAlignment="1">
      <alignment horizontal="left" wrapText="1"/>
    </xf>
    <xf numFmtId="0" fontId="0" fillId="0" borderId="9" xfId="0" applyNumberFormat="1" applyFont="1" applyBorder="1" applyAlignment="1">
      <alignment horizontal="left" wrapText="1"/>
    </xf>
    <xf numFmtId="0" fontId="0" fillId="0" borderId="1" xfId="0" applyNumberFormat="1" applyFont="1" applyBorder="1" applyAlignment="1">
      <alignment horizontal="center" vertical="center"/>
    </xf>
    <xf numFmtId="0" fontId="13" fillId="0" borderId="4" xfId="8" applyFont="1" applyFill="1" applyBorder="1" applyAlignment="1">
      <alignment horizontal="center" vertical="center" wrapText="1"/>
    </xf>
    <xf numFmtId="0" fontId="13" fillId="0" borderId="6" xfId="8" applyFont="1" applyFill="1" applyBorder="1" applyAlignment="1">
      <alignment horizontal="center" vertical="center" wrapText="1"/>
    </xf>
    <xf numFmtId="0" fontId="13" fillId="0" borderId="5" xfId="8" applyFont="1" applyFill="1" applyBorder="1" applyAlignment="1">
      <alignment horizontal="center" vertical="center" wrapText="1"/>
    </xf>
    <xf numFmtId="0" fontId="15" fillId="9" borderId="2" xfId="8" applyFont="1" applyFill="1" applyBorder="1" applyAlignment="1">
      <alignment horizontal="center" vertical="center" wrapText="1"/>
    </xf>
    <xf numFmtId="0" fontId="15" fillId="9" borderId="3" xfId="8" applyFont="1" applyFill="1" applyBorder="1" applyAlignment="1">
      <alignment horizontal="center" vertical="center" wrapText="1"/>
    </xf>
    <xf numFmtId="0" fontId="15" fillId="0" borderId="1" xfId="8" applyFont="1" applyFill="1" applyBorder="1"/>
    <xf numFmtId="0" fontId="13" fillId="0" borderId="0" xfId="1" applyFont="1" applyFill="1" applyAlignment="1">
      <alignment horizontal="right" wrapText="1"/>
    </xf>
    <xf numFmtId="0" fontId="15" fillId="0" borderId="0" xfId="8" applyFont="1" applyFill="1" applyBorder="1" applyAlignment="1">
      <alignment horizontal="center" vertical="center" wrapText="1"/>
    </xf>
    <xf numFmtId="0" fontId="13" fillId="0" borderId="2" xfId="8" applyFont="1" applyFill="1" applyBorder="1" applyAlignment="1">
      <alignment horizontal="center" vertical="center" wrapText="1"/>
    </xf>
    <xf numFmtId="0" fontId="13" fillId="0" borderId="3" xfId="8" applyFont="1" applyFill="1" applyBorder="1" applyAlignment="1">
      <alignment horizontal="center" vertical="center" wrapText="1"/>
    </xf>
    <xf numFmtId="0" fontId="3" fillId="0" borderId="2" xfId="8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0" fillId="8" borderId="2" xfId="8" applyFont="1" applyFill="1" applyBorder="1" applyAlignment="1">
      <alignment horizontal="center" vertical="center" wrapText="1"/>
    </xf>
    <xf numFmtId="0" fontId="30" fillId="8" borderId="3" xfId="8" applyFont="1" applyFill="1" applyBorder="1" applyAlignment="1">
      <alignment horizontal="center" vertical="center" wrapText="1"/>
    </xf>
    <xf numFmtId="0" fontId="24" fillId="0" borderId="0" xfId="8" applyFont="1" applyFill="1" applyBorder="1" applyAlignment="1">
      <alignment horizontal="center" vertical="center" wrapText="1"/>
    </xf>
    <xf numFmtId="0" fontId="13" fillId="0" borderId="1" xfId="8" applyFont="1" applyFill="1" applyBorder="1" applyAlignment="1">
      <alignment horizontal="center" vertical="center" wrapText="1"/>
    </xf>
    <xf numFmtId="0" fontId="25" fillId="8" borderId="4" xfId="8" applyFont="1" applyFill="1" applyBorder="1" applyAlignment="1">
      <alignment horizontal="center" vertical="center" wrapText="1"/>
    </xf>
    <xf numFmtId="0" fontId="25" fillId="8" borderId="6" xfId="8" applyFont="1" applyFill="1" applyBorder="1" applyAlignment="1">
      <alignment horizontal="center" vertical="center" wrapText="1"/>
    </xf>
    <xf numFmtId="0" fontId="25" fillId="8" borderId="5" xfId="8" applyFont="1" applyFill="1" applyBorder="1" applyAlignment="1">
      <alignment horizontal="center" vertical="center" wrapText="1"/>
    </xf>
    <xf numFmtId="0" fontId="26" fillId="8" borderId="1" xfId="8" applyFont="1" applyFill="1" applyBorder="1" applyAlignment="1">
      <alignment horizontal="center" vertical="center" wrapText="1"/>
    </xf>
    <xf numFmtId="0" fontId="25" fillId="5" borderId="1" xfId="8" applyFont="1" applyFill="1" applyBorder="1" applyAlignment="1">
      <alignment horizontal="center" vertical="center" wrapText="1"/>
    </xf>
    <xf numFmtId="0" fontId="26" fillId="5" borderId="1" xfId="8" applyFont="1" applyFill="1" applyBorder="1" applyAlignment="1">
      <alignment horizontal="center" vertical="center" wrapText="1"/>
    </xf>
    <xf numFmtId="0" fontId="25" fillId="9" borderId="1" xfId="8" applyFont="1" applyFill="1" applyBorder="1" applyAlignment="1">
      <alignment horizontal="center" vertical="center" wrapText="1"/>
    </xf>
    <xf numFmtId="0" fontId="26" fillId="9" borderId="1" xfId="8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32" fillId="5" borderId="1" xfId="4" applyNumberFormat="1" applyFont="1" applyFill="1" applyBorder="1" applyAlignment="1">
      <alignment horizontal="left" wrapText="1"/>
    </xf>
    <xf numFmtId="0" fontId="25" fillId="7" borderId="1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5" fillId="5" borderId="10" xfId="0" applyFont="1" applyFill="1" applyBorder="1" applyAlignment="1">
      <alignment horizontal="center" vertical="center" wrapText="1"/>
    </xf>
    <xf numFmtId="0" fontId="25" fillId="5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5" fillId="0" borderId="7" xfId="0" applyFont="1" applyBorder="1" applyAlignment="1">
      <alignment horizontal="left" wrapText="1"/>
    </xf>
    <xf numFmtId="0" fontId="32" fillId="5" borderId="2" xfId="4" applyNumberFormat="1" applyFont="1" applyFill="1" applyBorder="1" applyAlignment="1">
      <alignment horizontal="center" vertical="center" wrapText="1"/>
    </xf>
    <xf numFmtId="0" fontId="32" fillId="5" borderId="3" xfId="4" applyNumberFormat="1" applyFont="1" applyFill="1" applyBorder="1" applyAlignment="1">
      <alignment horizontal="center" vertical="center" wrapText="1"/>
    </xf>
    <xf numFmtId="1" fontId="46" fillId="5" borderId="4" xfId="4" applyNumberFormat="1" applyFont="1" applyFill="1" applyBorder="1" applyAlignment="1">
      <alignment horizontal="center" vertical="center" wrapText="1"/>
    </xf>
    <xf numFmtId="1" fontId="46" fillId="5" borderId="5" xfId="4" applyNumberFormat="1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7" fillId="5" borderId="2" xfId="4" applyNumberFormat="1" applyFont="1" applyFill="1" applyBorder="1" applyAlignment="1">
      <alignment horizontal="center" vertical="center" wrapText="1"/>
    </xf>
    <xf numFmtId="0" fontId="17" fillId="5" borderId="3" xfId="4" applyNumberFormat="1" applyFont="1" applyFill="1" applyBorder="1" applyAlignment="1">
      <alignment horizontal="center" vertical="center" wrapText="1"/>
    </xf>
    <xf numFmtId="3" fontId="46" fillId="5" borderId="4" xfId="4" applyNumberFormat="1" applyFont="1" applyFill="1" applyBorder="1" applyAlignment="1">
      <alignment horizontal="center" vertical="center" wrapText="1"/>
    </xf>
    <xf numFmtId="3" fontId="46" fillId="5" borderId="5" xfId="4" applyNumberFormat="1" applyFont="1" applyFill="1" applyBorder="1" applyAlignment="1">
      <alignment horizontal="center" vertical="center" wrapText="1"/>
    </xf>
    <xf numFmtId="0" fontId="33" fillId="5" borderId="4" xfId="0" applyFont="1" applyFill="1" applyBorder="1" applyAlignment="1">
      <alignment horizontal="center" vertical="center" wrapText="1"/>
    </xf>
    <xf numFmtId="0" fontId="33" fillId="5" borderId="5" xfId="0" applyFont="1" applyFill="1" applyBorder="1" applyAlignment="1">
      <alignment horizontal="center" vertical="center" wrapText="1"/>
    </xf>
    <xf numFmtId="2" fontId="33" fillId="5" borderId="4" xfId="0" applyNumberFormat="1" applyFont="1" applyFill="1" applyBorder="1" applyAlignment="1">
      <alignment horizontal="center" vertical="center" wrapText="1"/>
    </xf>
    <xf numFmtId="2" fontId="33" fillId="5" borderId="5" xfId="0" applyNumberFormat="1" applyFont="1" applyFill="1" applyBorder="1" applyAlignment="1">
      <alignment horizontal="center" vertical="center" wrapText="1"/>
    </xf>
    <xf numFmtId="4" fontId="33" fillId="5" borderId="4" xfId="4" applyNumberFormat="1" applyFont="1" applyFill="1" applyBorder="1" applyAlignment="1">
      <alignment horizontal="center" vertical="center" wrapText="1"/>
    </xf>
    <xf numFmtId="4" fontId="33" fillId="5" borderId="5" xfId="4" applyNumberFormat="1" applyFont="1" applyFill="1" applyBorder="1" applyAlignment="1">
      <alignment horizontal="center" vertical="center" wrapText="1"/>
    </xf>
    <xf numFmtId="4" fontId="46" fillId="5" borderId="4" xfId="4" applyNumberFormat="1" applyFont="1" applyFill="1" applyBorder="1" applyAlignment="1">
      <alignment horizontal="center" vertical="center" wrapText="1"/>
    </xf>
    <xf numFmtId="4" fontId="46" fillId="5" borderId="5" xfId="4" applyNumberFormat="1" applyFont="1" applyFill="1" applyBorder="1" applyAlignment="1">
      <alignment horizontal="center" vertical="center" wrapText="1"/>
    </xf>
    <xf numFmtId="1" fontId="32" fillId="5" borderId="4" xfId="4" applyNumberFormat="1" applyFont="1" applyFill="1" applyBorder="1" applyAlignment="1">
      <alignment horizontal="center" vertical="center" wrapText="1"/>
    </xf>
    <xf numFmtId="1" fontId="32" fillId="5" borderId="5" xfId="4" applyNumberFormat="1" applyFont="1" applyFill="1" applyBorder="1" applyAlignment="1">
      <alignment horizontal="center" vertical="center" wrapText="1"/>
    </xf>
    <xf numFmtId="3" fontId="32" fillId="5" borderId="4" xfId="4" applyNumberFormat="1" applyFont="1" applyFill="1" applyBorder="1" applyAlignment="1">
      <alignment horizontal="center" vertical="center" wrapText="1"/>
    </xf>
    <xf numFmtId="3" fontId="32" fillId="5" borderId="5" xfId="4" applyNumberFormat="1" applyFont="1" applyFill="1" applyBorder="1" applyAlignment="1">
      <alignment horizontal="center" vertical="center" wrapText="1"/>
    </xf>
    <xf numFmtId="0" fontId="25" fillId="5" borderId="4" xfId="0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2" fontId="25" fillId="5" borderId="4" xfId="0" applyNumberFormat="1" applyFont="1" applyFill="1" applyBorder="1" applyAlignment="1">
      <alignment horizontal="center" vertical="center" wrapText="1"/>
    </xf>
    <xf numFmtId="2" fontId="25" fillId="5" borderId="5" xfId="0" applyNumberFormat="1" applyFont="1" applyFill="1" applyBorder="1" applyAlignment="1">
      <alignment horizontal="center" vertical="center" wrapText="1"/>
    </xf>
    <xf numFmtId="4" fontId="25" fillId="5" borderId="4" xfId="4" applyNumberFormat="1" applyFont="1" applyFill="1" applyBorder="1" applyAlignment="1">
      <alignment horizontal="center" vertical="center" wrapText="1"/>
    </xf>
    <xf numFmtId="4" fontId="25" fillId="5" borderId="5" xfId="4" applyNumberFormat="1" applyFont="1" applyFill="1" applyBorder="1" applyAlignment="1">
      <alignment horizontal="center" vertical="center" wrapText="1"/>
    </xf>
    <xf numFmtId="4" fontId="32" fillId="5" borderId="4" xfId="4" applyNumberFormat="1" applyFont="1" applyFill="1" applyBorder="1" applyAlignment="1">
      <alignment horizontal="center" vertical="center" wrapText="1"/>
    </xf>
    <xf numFmtId="4" fontId="32" fillId="5" borderId="5" xfId="4" applyNumberFormat="1" applyFont="1" applyFill="1" applyBorder="1" applyAlignment="1">
      <alignment horizontal="center" vertical="center" wrapText="1"/>
    </xf>
    <xf numFmtId="0" fontId="17" fillId="5" borderId="1" xfId="4" applyNumberFormat="1" applyFont="1" applyFill="1" applyBorder="1" applyAlignment="1">
      <alignment horizontal="center" vertical="center" wrapText="1"/>
    </xf>
    <xf numFmtId="1" fontId="17" fillId="5" borderId="1" xfId="4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wrapText="1"/>
    </xf>
    <xf numFmtId="3" fontId="17" fillId="5" borderId="1" xfId="4" applyNumberFormat="1" applyFont="1" applyFill="1" applyBorder="1" applyAlignment="1">
      <alignment horizontal="center" vertical="center" wrapText="1"/>
    </xf>
    <xf numFmtId="10" fontId="17" fillId="5" borderId="1" xfId="4" applyNumberFormat="1" applyFont="1" applyFill="1" applyBorder="1" applyAlignment="1">
      <alignment horizontal="center" vertical="center" wrapText="1"/>
    </xf>
    <xf numFmtId="0" fontId="13" fillId="5" borderId="1" xfId="4" applyNumberFormat="1" applyFont="1" applyFill="1" applyBorder="1" applyAlignment="1">
      <alignment horizontal="center" vertical="center" wrapText="1"/>
    </xf>
    <xf numFmtId="1" fontId="17" fillId="5" borderId="4" xfId="4" applyNumberFormat="1" applyFont="1" applyFill="1" applyBorder="1" applyAlignment="1">
      <alignment horizontal="center" vertical="center" wrapText="1"/>
    </xf>
    <xf numFmtId="1" fontId="17" fillId="5" borderId="5" xfId="4" applyNumberFormat="1" applyFont="1" applyFill="1" applyBorder="1" applyAlignment="1">
      <alignment horizontal="center" vertical="center" wrapText="1"/>
    </xf>
    <xf numFmtId="0" fontId="17" fillId="5" borderId="1" xfId="4" applyNumberFormat="1" applyFont="1" applyFill="1" applyBorder="1" applyAlignment="1">
      <alignment horizontal="left" vertical="center" wrapText="1"/>
    </xf>
    <xf numFmtId="0" fontId="17" fillId="5" borderId="8" xfId="4" applyNumberFormat="1" applyFont="1" applyFill="1" applyBorder="1" applyAlignment="1">
      <alignment horizontal="center" vertical="center" wrapText="1"/>
    </xf>
    <xf numFmtId="0" fontId="17" fillId="5" borderId="9" xfId="4" applyNumberFormat="1" applyFont="1" applyFill="1" applyBorder="1" applyAlignment="1">
      <alignment horizontal="center" vertical="center" wrapText="1"/>
    </xf>
    <xf numFmtId="3" fontId="17" fillId="5" borderId="4" xfId="4" applyNumberFormat="1" applyFont="1" applyFill="1" applyBorder="1" applyAlignment="1">
      <alignment horizontal="center" vertical="center" wrapText="1"/>
    </xf>
    <xf numFmtId="3" fontId="17" fillId="5" borderId="5" xfId="4" applyNumberFormat="1" applyFont="1" applyFill="1" applyBorder="1" applyAlignment="1">
      <alignment horizontal="center" vertical="center" wrapText="1"/>
    </xf>
    <xf numFmtId="165" fontId="13" fillId="5" borderId="4" xfId="0" applyNumberFormat="1" applyFont="1" applyFill="1" applyBorder="1" applyAlignment="1">
      <alignment horizontal="center" vertical="center" wrapText="1"/>
    </xf>
    <xf numFmtId="165" fontId="13" fillId="5" borderId="5" xfId="0" applyNumberFormat="1" applyFont="1" applyFill="1" applyBorder="1" applyAlignment="1">
      <alignment horizontal="center" vertical="center" wrapText="1"/>
    </xf>
    <xf numFmtId="4" fontId="13" fillId="5" borderId="4" xfId="4" applyNumberFormat="1" applyFont="1" applyFill="1" applyBorder="1" applyAlignment="1">
      <alignment horizontal="center" vertical="center" wrapText="1"/>
    </xf>
    <xf numFmtId="4" fontId="13" fillId="5" borderId="5" xfId="4" applyNumberFormat="1" applyFont="1" applyFill="1" applyBorder="1" applyAlignment="1">
      <alignment horizontal="center" vertical="center" wrapText="1"/>
    </xf>
    <xf numFmtId="0" fontId="13" fillId="5" borderId="4" xfId="4" applyNumberFormat="1" applyFont="1" applyFill="1" applyBorder="1" applyAlignment="1">
      <alignment horizontal="center" vertical="center" wrapText="1"/>
    </xf>
    <xf numFmtId="0" fontId="13" fillId="5" borderId="5" xfId="4" applyNumberFormat="1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164" fontId="13" fillId="5" borderId="4" xfId="0" applyNumberFormat="1" applyFont="1" applyFill="1" applyBorder="1" applyAlignment="1">
      <alignment horizontal="center" vertical="center" wrapText="1"/>
    </xf>
    <xf numFmtId="164" fontId="13" fillId="5" borderId="5" xfId="0" applyNumberFormat="1" applyFont="1" applyFill="1" applyBorder="1" applyAlignment="1">
      <alignment horizontal="center" vertical="center" wrapText="1"/>
    </xf>
    <xf numFmtId="4" fontId="17" fillId="5" borderId="1" xfId="4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 2" xfId="1"/>
    <cellStyle name="Обычный 3" xfId="3"/>
    <cellStyle name="Обычный_Лист1" xfId="6"/>
    <cellStyle name="Обычный_Лист1_прил 9.1" xfId="7"/>
    <cellStyle name="Обычный_Лист2" xfId="5"/>
    <cellStyle name="Обычный_Лист3" xfId="4"/>
    <cellStyle name="Обычный_май премирование мо (версия 1)" xfId="8"/>
    <cellStyle name="Финансовый" xfId="9" builtinId="3"/>
    <cellStyle name="Финансовый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77;&#1084;&#1080;&#1088;&#1086;&#1074;&#1072;&#1085;&#1080;&#1077;%20&#1080;&#1102;&#1085;&#1100;%202017-1-&#1092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1Прил. АПП на 1 жителя"/>
      <sheetName val="2Прил.ПЦ от общего АПП"/>
      <sheetName val="3Прил.Диспанс."/>
      <sheetName val="4Прил. НП"/>
      <sheetName val="5Вызовы СМП"/>
      <sheetName val="6. Уровень госп. ПН"/>
      <sheetName val="7.Экстр.госпитализации"/>
      <sheetName val="7.АПП после инфаркта,инсульта"/>
      <sheetName val="8.Весовые коэф."/>
    </sheetNames>
    <sheetDataSet>
      <sheetData sheetId="0"/>
      <sheetData sheetId="1">
        <row r="6">
          <cell r="A6">
            <v>560002</v>
          </cell>
          <cell r="B6" t="str">
            <v>ОРЕНБУРГ ОБЛАСТНАЯ КБ  № 2</v>
          </cell>
          <cell r="C6">
            <v>42998</v>
          </cell>
          <cell r="D6">
            <v>0</v>
          </cell>
          <cell r="E6">
            <v>16944</v>
          </cell>
          <cell r="F6">
            <v>0</v>
          </cell>
          <cell r="G6">
            <v>2.5379999999999998</v>
          </cell>
          <cell r="H6">
            <v>0</v>
          </cell>
          <cell r="I6">
            <v>4.49</v>
          </cell>
          <cell r="J6">
            <v>0</v>
          </cell>
          <cell r="K6">
            <v>4.49</v>
          </cell>
          <cell r="L6">
            <v>0</v>
          </cell>
          <cell r="O6">
            <v>4.49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12935</v>
          </cell>
          <cell r="D7">
            <v>47</v>
          </cell>
          <cell r="E7">
            <v>4255</v>
          </cell>
          <cell r="F7">
            <v>20</v>
          </cell>
          <cell r="G7">
            <v>3.04</v>
          </cell>
          <cell r="H7">
            <v>2.35</v>
          </cell>
          <cell r="I7">
            <v>5</v>
          </cell>
          <cell r="J7">
            <v>1.71</v>
          </cell>
          <cell r="K7">
            <v>5</v>
          </cell>
          <cell r="L7">
            <v>0</v>
          </cell>
          <cell r="O7">
            <v>5</v>
          </cell>
        </row>
        <row r="8">
          <cell r="A8">
            <v>560017</v>
          </cell>
          <cell r="B8" t="str">
            <v>ОРЕНБУРГ ГБУЗ ГКБ №1</v>
          </cell>
          <cell r="C8">
            <v>197580</v>
          </cell>
          <cell r="D8">
            <v>11</v>
          </cell>
          <cell r="E8">
            <v>77141</v>
          </cell>
          <cell r="F8">
            <v>2</v>
          </cell>
          <cell r="G8">
            <v>2.5609999999999999</v>
          </cell>
          <cell r="H8">
            <v>5.5</v>
          </cell>
          <cell r="I8">
            <v>4.54</v>
          </cell>
          <cell r="J8">
            <v>4.59</v>
          </cell>
          <cell r="K8">
            <v>4.54</v>
          </cell>
          <cell r="L8">
            <v>0</v>
          </cell>
          <cell r="O8">
            <v>4.54</v>
          </cell>
        </row>
        <row r="9">
          <cell r="A9">
            <v>560019</v>
          </cell>
          <cell r="B9" t="str">
            <v>ОРЕНБУРГ ГАУЗ ГКБ  №3</v>
          </cell>
          <cell r="C9">
            <v>247284</v>
          </cell>
          <cell r="D9">
            <v>33491</v>
          </cell>
          <cell r="E9">
            <v>88675</v>
          </cell>
          <cell r="F9">
            <v>3845</v>
          </cell>
          <cell r="G9">
            <v>2.7890000000000001</v>
          </cell>
          <cell r="H9">
            <v>8.7100000000000009</v>
          </cell>
          <cell r="I9">
            <v>5</v>
          </cell>
          <cell r="J9">
            <v>5</v>
          </cell>
          <cell r="K9">
            <v>4.8</v>
          </cell>
          <cell r="L9">
            <v>0.2</v>
          </cell>
          <cell r="O9">
            <v>5</v>
          </cell>
        </row>
        <row r="10">
          <cell r="A10">
            <v>560021</v>
          </cell>
          <cell r="B10" t="str">
            <v>ОРЕНБУРГ ГБУЗ ГКБ № 5</v>
          </cell>
          <cell r="C10">
            <v>163179</v>
          </cell>
          <cell r="D10">
            <v>277830</v>
          </cell>
          <cell r="E10">
            <v>55842</v>
          </cell>
          <cell r="F10">
            <v>38018</v>
          </cell>
          <cell r="G10">
            <v>2.9220000000000002</v>
          </cell>
          <cell r="H10">
            <v>7.3079999999999998</v>
          </cell>
          <cell r="I10">
            <v>5</v>
          </cell>
          <cell r="J10">
            <v>5</v>
          </cell>
          <cell r="K10">
            <v>2.95</v>
          </cell>
          <cell r="L10">
            <v>2.0499999999999998</v>
          </cell>
          <cell r="O10">
            <v>5</v>
          </cell>
        </row>
        <row r="11">
          <cell r="A11">
            <v>560022</v>
          </cell>
          <cell r="B11" t="str">
            <v>ОРЕНБУРГ ГАУЗ ГКБ  №6</v>
          </cell>
          <cell r="C11">
            <v>183971</v>
          </cell>
          <cell r="D11">
            <v>166861</v>
          </cell>
          <cell r="E11">
            <v>67056</v>
          </cell>
          <cell r="F11">
            <v>23957</v>
          </cell>
          <cell r="G11">
            <v>2.7440000000000002</v>
          </cell>
          <cell r="H11">
            <v>6.9649999999999999</v>
          </cell>
          <cell r="I11">
            <v>4.92</v>
          </cell>
          <cell r="J11">
            <v>5</v>
          </cell>
          <cell r="K11">
            <v>3.64</v>
          </cell>
          <cell r="L11">
            <v>1.3</v>
          </cell>
          <cell r="O11">
            <v>4.9400000000000004</v>
          </cell>
        </row>
        <row r="12">
          <cell r="A12">
            <v>560024</v>
          </cell>
          <cell r="B12" t="str">
            <v>ОРЕНБУРГ ГАУЗ ДГКБ</v>
          </cell>
          <cell r="C12">
            <v>4963</v>
          </cell>
          <cell r="D12">
            <v>391426</v>
          </cell>
          <cell r="E12">
            <v>2631</v>
          </cell>
          <cell r="F12">
            <v>50378</v>
          </cell>
          <cell r="G12">
            <v>1.8859999999999999</v>
          </cell>
          <cell r="H12">
            <v>7.77</v>
          </cell>
          <cell r="I12">
            <v>3.11</v>
          </cell>
          <cell r="J12">
            <v>5</v>
          </cell>
          <cell r="K12">
            <v>0.16</v>
          </cell>
          <cell r="L12">
            <v>0</v>
          </cell>
          <cell r="N12">
            <v>1</v>
          </cell>
          <cell r="O12">
            <v>0.16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209727</v>
          </cell>
          <cell r="D13">
            <v>111098</v>
          </cell>
          <cell r="E13">
            <v>95487</v>
          </cell>
          <cell r="F13">
            <v>19314</v>
          </cell>
          <cell r="G13">
            <v>2.1960000000000002</v>
          </cell>
          <cell r="H13">
            <v>5.7519999999999998</v>
          </cell>
          <cell r="I13">
            <v>3.77</v>
          </cell>
          <cell r="J13">
            <v>4.82</v>
          </cell>
          <cell r="K13">
            <v>3.13</v>
          </cell>
          <cell r="L13">
            <v>0.82</v>
          </cell>
          <cell r="O13">
            <v>3.95</v>
          </cell>
        </row>
        <row r="14">
          <cell r="A14">
            <v>560032</v>
          </cell>
          <cell r="B14" t="str">
            <v>ОРСКАЯ ГАУЗ ГБ № 2</v>
          </cell>
          <cell r="C14">
            <v>39352</v>
          </cell>
          <cell r="D14">
            <v>3</v>
          </cell>
          <cell r="E14">
            <v>20724</v>
          </cell>
          <cell r="F14">
            <v>1</v>
          </cell>
          <cell r="G14">
            <v>1.899</v>
          </cell>
          <cell r="H14">
            <v>0</v>
          </cell>
          <cell r="I14">
            <v>3.14</v>
          </cell>
          <cell r="J14">
            <v>0</v>
          </cell>
          <cell r="K14">
            <v>3.14</v>
          </cell>
          <cell r="L14">
            <v>0</v>
          </cell>
          <cell r="O14">
            <v>3.14</v>
          </cell>
        </row>
        <row r="15">
          <cell r="A15">
            <v>560033</v>
          </cell>
          <cell r="B15" t="str">
            <v>ОРСКАЯ ГАУЗ ГБ № 3</v>
          </cell>
          <cell r="C15">
            <v>99876</v>
          </cell>
          <cell r="D15">
            <v>0</v>
          </cell>
          <cell r="E15">
            <v>41549</v>
          </cell>
          <cell r="F15">
            <v>0</v>
          </cell>
          <cell r="G15">
            <v>2.4039999999999999</v>
          </cell>
          <cell r="H15">
            <v>0</v>
          </cell>
          <cell r="I15">
            <v>4.21</v>
          </cell>
          <cell r="J15">
            <v>0</v>
          </cell>
          <cell r="K15">
            <v>4.21</v>
          </cell>
          <cell r="L15">
            <v>0</v>
          </cell>
          <cell r="O15">
            <v>4.21</v>
          </cell>
        </row>
        <row r="16">
          <cell r="A16">
            <v>560034</v>
          </cell>
          <cell r="B16" t="str">
            <v>ОРСКАЯ ГАУЗ ГБ № 4</v>
          </cell>
          <cell r="C16">
            <v>86885</v>
          </cell>
          <cell r="D16">
            <v>3</v>
          </cell>
          <cell r="E16">
            <v>37606</v>
          </cell>
          <cell r="F16">
            <v>3</v>
          </cell>
          <cell r="G16">
            <v>2.31</v>
          </cell>
          <cell r="H16">
            <v>1</v>
          </cell>
          <cell r="I16">
            <v>4.01</v>
          </cell>
          <cell r="J16">
            <v>0.47</v>
          </cell>
          <cell r="K16">
            <v>4.01</v>
          </cell>
          <cell r="L16">
            <v>0</v>
          </cell>
          <cell r="O16">
            <v>4.01</v>
          </cell>
        </row>
        <row r="17">
          <cell r="A17">
            <v>560035</v>
          </cell>
          <cell r="B17" t="str">
            <v>ОРСКАЯ ГАУЗ ГБ № 5</v>
          </cell>
          <cell r="C17">
            <v>1229</v>
          </cell>
          <cell r="D17">
            <v>191424</v>
          </cell>
          <cell r="E17">
            <v>1756</v>
          </cell>
          <cell r="F17">
            <v>30418</v>
          </cell>
          <cell r="G17">
            <v>0.7</v>
          </cell>
          <cell r="H17">
            <v>6.2930000000000001</v>
          </cell>
          <cell r="I17">
            <v>0.6</v>
          </cell>
          <cell r="J17">
            <v>5</v>
          </cell>
          <cell r="K17">
            <v>0.03</v>
          </cell>
          <cell r="L17">
            <v>4.75</v>
          </cell>
          <cell r="O17">
            <v>4.78</v>
          </cell>
        </row>
        <row r="18">
          <cell r="A18">
            <v>560036</v>
          </cell>
          <cell r="B18" t="str">
            <v>ОРСКАЯ ГАУЗ ГБ № 1</v>
          </cell>
          <cell r="C18">
            <v>80992</v>
          </cell>
          <cell r="D18">
            <v>59693</v>
          </cell>
          <cell r="E18">
            <v>47320</v>
          </cell>
          <cell r="F18">
            <v>10782</v>
          </cell>
          <cell r="G18">
            <v>1.712</v>
          </cell>
          <cell r="H18">
            <v>5.5359999999999996</v>
          </cell>
          <cell r="I18">
            <v>2.74</v>
          </cell>
          <cell r="J18">
            <v>4.63</v>
          </cell>
          <cell r="K18">
            <v>2.2200000000000002</v>
          </cell>
          <cell r="L18">
            <v>0.88</v>
          </cell>
          <cell r="O18">
            <v>3.1</v>
          </cell>
        </row>
        <row r="19">
          <cell r="A19">
            <v>560041</v>
          </cell>
          <cell r="B19" t="str">
            <v>НОВОТРОИЦКАЯ ГАУЗ ДГБ</v>
          </cell>
          <cell r="C19">
            <v>1041</v>
          </cell>
          <cell r="D19">
            <v>113214</v>
          </cell>
          <cell r="E19">
            <v>993</v>
          </cell>
          <cell r="F19">
            <v>19530</v>
          </cell>
          <cell r="G19">
            <v>1.048</v>
          </cell>
          <cell r="H19">
            <v>5.7969999999999997</v>
          </cell>
          <cell r="I19">
            <v>1.34</v>
          </cell>
          <cell r="J19">
            <v>4.87</v>
          </cell>
          <cell r="K19">
            <v>7.0000000000000007E-2</v>
          </cell>
          <cell r="L19">
            <v>4.63</v>
          </cell>
          <cell r="O19">
            <v>4.7</v>
          </cell>
        </row>
        <row r="20">
          <cell r="A20">
            <v>560043</v>
          </cell>
          <cell r="B20" t="str">
            <v>МЕДНОГОРСКАЯ ГБ</v>
          </cell>
          <cell r="C20">
            <v>49499</v>
          </cell>
          <cell r="D20">
            <v>24314</v>
          </cell>
          <cell r="E20">
            <v>21154</v>
          </cell>
          <cell r="F20">
            <v>5170</v>
          </cell>
          <cell r="G20">
            <v>2.34</v>
          </cell>
          <cell r="H20">
            <v>4.7030000000000003</v>
          </cell>
          <cell r="I20">
            <v>4.07</v>
          </cell>
          <cell r="J20">
            <v>3.86</v>
          </cell>
          <cell r="K20">
            <v>3.26</v>
          </cell>
          <cell r="L20">
            <v>0.77</v>
          </cell>
          <cell r="O20">
            <v>4.03</v>
          </cell>
        </row>
        <row r="21">
          <cell r="A21">
            <v>560045</v>
          </cell>
          <cell r="B21" t="str">
            <v>БУГУРУСЛАНСКАЯ ГБ</v>
          </cell>
          <cell r="C21">
            <v>47286</v>
          </cell>
          <cell r="D21">
            <v>48076</v>
          </cell>
          <cell r="E21">
            <v>20040</v>
          </cell>
          <cell r="F21">
            <v>5818</v>
          </cell>
          <cell r="G21">
            <v>2.36</v>
          </cell>
          <cell r="H21">
            <v>8.2629999999999999</v>
          </cell>
          <cell r="I21">
            <v>4.1100000000000003</v>
          </cell>
          <cell r="J21">
            <v>5</v>
          </cell>
          <cell r="K21">
            <v>3.21</v>
          </cell>
          <cell r="L21">
            <v>1.1000000000000001</v>
          </cell>
          <cell r="O21">
            <v>4.3099999999999996</v>
          </cell>
        </row>
        <row r="22">
          <cell r="A22">
            <v>560047</v>
          </cell>
          <cell r="B22" t="str">
            <v>БУГУРУСЛАНСКАЯ РБ</v>
          </cell>
          <cell r="C22">
            <v>66983</v>
          </cell>
          <cell r="D22">
            <v>43728</v>
          </cell>
          <cell r="E22">
            <v>29990</v>
          </cell>
          <cell r="F22">
            <v>8316</v>
          </cell>
          <cell r="G22">
            <v>2.234</v>
          </cell>
          <cell r="H22">
            <v>5.258</v>
          </cell>
          <cell r="I22">
            <v>3.85</v>
          </cell>
          <cell r="J22">
            <v>4.37</v>
          </cell>
          <cell r="K22">
            <v>3</v>
          </cell>
          <cell r="L22">
            <v>0.96</v>
          </cell>
          <cell r="O22">
            <v>3.96</v>
          </cell>
        </row>
        <row r="23">
          <cell r="A23">
            <v>560052</v>
          </cell>
          <cell r="B23" t="str">
            <v>АБДУЛИНСКАЯ ГБ</v>
          </cell>
          <cell r="C23">
            <v>46157</v>
          </cell>
          <cell r="D23">
            <v>25368</v>
          </cell>
          <cell r="E23">
            <v>17821</v>
          </cell>
          <cell r="F23">
            <v>5577</v>
          </cell>
          <cell r="G23">
            <v>2.59</v>
          </cell>
          <cell r="H23">
            <v>4.5490000000000004</v>
          </cell>
          <cell r="I23">
            <v>4.5999999999999996</v>
          </cell>
          <cell r="J23">
            <v>3.72</v>
          </cell>
          <cell r="K23">
            <v>3.5</v>
          </cell>
          <cell r="L23">
            <v>0.89</v>
          </cell>
          <cell r="O23">
            <v>4.3899999999999997</v>
          </cell>
        </row>
        <row r="24">
          <cell r="A24">
            <v>560053</v>
          </cell>
          <cell r="B24" t="str">
            <v>АДАМОВСКАЯ РБ</v>
          </cell>
          <cell r="C24">
            <v>26988</v>
          </cell>
          <cell r="D24">
            <v>18568</v>
          </cell>
          <cell r="E24">
            <v>16057</v>
          </cell>
          <cell r="F24">
            <v>4636</v>
          </cell>
          <cell r="G24">
            <v>1.681</v>
          </cell>
          <cell r="H24">
            <v>4.0049999999999999</v>
          </cell>
          <cell r="I24">
            <v>2.68</v>
          </cell>
          <cell r="J24">
            <v>3.22</v>
          </cell>
          <cell r="K24">
            <v>2.09</v>
          </cell>
          <cell r="L24">
            <v>0.71</v>
          </cell>
          <cell r="O24">
            <v>2.8</v>
          </cell>
        </row>
        <row r="25">
          <cell r="A25">
            <v>560054</v>
          </cell>
          <cell r="B25" t="str">
            <v>АКБУЛАКСКАЯ РБ</v>
          </cell>
          <cell r="C25">
            <v>40252</v>
          </cell>
          <cell r="D25">
            <v>34859</v>
          </cell>
          <cell r="E25">
            <v>16171</v>
          </cell>
          <cell r="F25">
            <v>5274</v>
          </cell>
          <cell r="G25">
            <v>2.4889999999999999</v>
          </cell>
          <cell r="H25">
            <v>6.61</v>
          </cell>
          <cell r="I25">
            <v>4.3899999999999997</v>
          </cell>
          <cell r="J25">
            <v>5</v>
          </cell>
          <cell r="K25">
            <v>3.29</v>
          </cell>
          <cell r="L25">
            <v>1.25</v>
          </cell>
          <cell r="O25">
            <v>4.54</v>
          </cell>
        </row>
        <row r="26">
          <cell r="A26">
            <v>560055</v>
          </cell>
          <cell r="B26" t="str">
            <v>АЛЕКСАНДРОВСКАЯ РБ</v>
          </cell>
          <cell r="C26">
            <v>20806</v>
          </cell>
          <cell r="D26">
            <v>14643</v>
          </cell>
          <cell r="E26">
            <v>11438</v>
          </cell>
          <cell r="F26">
            <v>2815</v>
          </cell>
          <cell r="G26">
            <v>1.819</v>
          </cell>
          <cell r="H26">
            <v>5.202</v>
          </cell>
          <cell r="I26">
            <v>2.97</v>
          </cell>
          <cell r="J26">
            <v>4.32</v>
          </cell>
          <cell r="K26">
            <v>2.38</v>
          </cell>
          <cell r="L26">
            <v>0.86</v>
          </cell>
          <cell r="O26">
            <v>3.24</v>
          </cell>
        </row>
        <row r="27">
          <cell r="A27">
            <v>560056</v>
          </cell>
          <cell r="B27" t="str">
            <v>АСЕКЕЕВСКАЯ РБ</v>
          </cell>
          <cell r="C27">
            <v>32118</v>
          </cell>
          <cell r="D27">
            <v>17596</v>
          </cell>
          <cell r="E27">
            <v>15623</v>
          </cell>
          <cell r="F27">
            <v>3516</v>
          </cell>
          <cell r="G27">
            <v>2.056</v>
          </cell>
          <cell r="H27">
            <v>5.0049999999999999</v>
          </cell>
          <cell r="I27">
            <v>3.47</v>
          </cell>
          <cell r="J27">
            <v>4.1399999999999997</v>
          </cell>
          <cell r="K27">
            <v>2.85</v>
          </cell>
          <cell r="L27">
            <v>0.75</v>
          </cell>
          <cell r="O27">
            <v>3.6</v>
          </cell>
        </row>
        <row r="28">
          <cell r="A28">
            <v>560057</v>
          </cell>
          <cell r="B28" t="str">
            <v>БЕЛЯЕВСКАЯ РБ</v>
          </cell>
          <cell r="C28">
            <v>40690</v>
          </cell>
          <cell r="D28">
            <v>24468</v>
          </cell>
          <cell r="E28">
            <v>12535</v>
          </cell>
          <cell r="F28">
            <v>3385</v>
          </cell>
          <cell r="G28">
            <v>3.246</v>
          </cell>
          <cell r="H28">
            <v>7.2279999999999998</v>
          </cell>
          <cell r="I28">
            <v>5</v>
          </cell>
          <cell r="J28">
            <v>5</v>
          </cell>
          <cell r="K28">
            <v>3.95</v>
          </cell>
          <cell r="L28">
            <v>1.05</v>
          </cell>
          <cell r="O28">
            <v>5</v>
          </cell>
        </row>
        <row r="29">
          <cell r="A29">
            <v>560058</v>
          </cell>
          <cell r="B29" t="str">
            <v>ГАЙСКАЯ ГБ</v>
          </cell>
          <cell r="C29">
            <v>85220</v>
          </cell>
          <cell r="D29">
            <v>50568</v>
          </cell>
          <cell r="E29">
            <v>35082</v>
          </cell>
          <cell r="F29">
            <v>10002</v>
          </cell>
          <cell r="G29">
            <v>2.4289999999999998</v>
          </cell>
          <cell r="H29">
            <v>5.056</v>
          </cell>
          <cell r="I29">
            <v>4.26</v>
          </cell>
          <cell r="J29">
            <v>4.1900000000000004</v>
          </cell>
          <cell r="K29">
            <v>3.32</v>
          </cell>
          <cell r="L29">
            <v>0.92</v>
          </cell>
          <cell r="O29">
            <v>4.24</v>
          </cell>
        </row>
        <row r="30">
          <cell r="A30">
            <v>560059</v>
          </cell>
          <cell r="B30" t="str">
            <v>ГРАЧЕВСКАЯ РБ</v>
          </cell>
          <cell r="C30">
            <v>21324</v>
          </cell>
          <cell r="D30">
            <v>13699</v>
          </cell>
          <cell r="E30">
            <v>10964</v>
          </cell>
          <cell r="F30">
            <v>2722</v>
          </cell>
          <cell r="G30">
            <v>1.9450000000000001</v>
          </cell>
          <cell r="H30">
            <v>5.0330000000000004</v>
          </cell>
          <cell r="I30">
            <v>3.24</v>
          </cell>
          <cell r="J30">
            <v>4.17</v>
          </cell>
          <cell r="K30">
            <v>2.59</v>
          </cell>
          <cell r="L30">
            <v>0.83</v>
          </cell>
          <cell r="O30">
            <v>3.42</v>
          </cell>
        </row>
        <row r="31">
          <cell r="A31">
            <v>560060</v>
          </cell>
          <cell r="B31" t="str">
            <v>ДОМБАРОВСКАЯ РБ</v>
          </cell>
          <cell r="C31">
            <v>31715</v>
          </cell>
          <cell r="D31">
            <v>22828</v>
          </cell>
          <cell r="E31">
            <v>12355</v>
          </cell>
          <cell r="F31">
            <v>3676</v>
          </cell>
          <cell r="G31">
            <v>2.5670000000000002</v>
          </cell>
          <cell r="H31">
            <v>6.21</v>
          </cell>
          <cell r="I31">
            <v>4.55</v>
          </cell>
          <cell r="J31">
            <v>5</v>
          </cell>
          <cell r="K31">
            <v>3.5</v>
          </cell>
          <cell r="L31">
            <v>1.1499999999999999</v>
          </cell>
          <cell r="O31">
            <v>4.6500000000000004</v>
          </cell>
        </row>
        <row r="32">
          <cell r="A32">
            <v>560061</v>
          </cell>
          <cell r="B32" t="str">
            <v>ИЛЕКСКАЯ РБ</v>
          </cell>
          <cell r="C32">
            <v>24950</v>
          </cell>
          <cell r="D32">
            <v>22503</v>
          </cell>
          <cell r="E32">
            <v>18042</v>
          </cell>
          <cell r="F32">
            <v>5295</v>
          </cell>
          <cell r="G32">
            <v>1.383</v>
          </cell>
          <cell r="H32">
            <v>4.25</v>
          </cell>
          <cell r="I32">
            <v>2.0499999999999998</v>
          </cell>
          <cell r="J32">
            <v>3.45</v>
          </cell>
          <cell r="K32">
            <v>0</v>
          </cell>
          <cell r="L32">
            <v>0.79</v>
          </cell>
          <cell r="M32">
            <v>1</v>
          </cell>
          <cell r="O32">
            <v>0.79</v>
          </cell>
        </row>
        <row r="33">
          <cell r="A33">
            <v>560062</v>
          </cell>
          <cell r="B33" t="str">
            <v>КВАРКЕНСКАЯ РБ</v>
          </cell>
          <cell r="C33">
            <v>15963</v>
          </cell>
          <cell r="D33">
            <v>9391</v>
          </cell>
          <cell r="E33">
            <v>13261</v>
          </cell>
          <cell r="F33">
            <v>3266</v>
          </cell>
          <cell r="G33">
            <v>1.204</v>
          </cell>
          <cell r="H33">
            <v>2.875</v>
          </cell>
          <cell r="I33">
            <v>1.67</v>
          </cell>
          <cell r="J33">
            <v>2.19</v>
          </cell>
          <cell r="K33">
            <v>1.34</v>
          </cell>
          <cell r="L33">
            <v>0.44</v>
          </cell>
          <cell r="O33">
            <v>1.78</v>
          </cell>
        </row>
        <row r="34">
          <cell r="A34">
            <v>560063</v>
          </cell>
          <cell r="B34" t="str">
            <v>КРАСНОГВАРДЕЙСКАЯ РБ</v>
          </cell>
          <cell r="C34">
            <v>17521</v>
          </cell>
          <cell r="D34">
            <v>8747</v>
          </cell>
          <cell r="E34">
            <v>14122</v>
          </cell>
          <cell r="F34">
            <v>4200</v>
          </cell>
          <cell r="G34">
            <v>1.2410000000000001</v>
          </cell>
          <cell r="H34">
            <v>2.0830000000000002</v>
          </cell>
          <cell r="I34">
            <v>1.75</v>
          </cell>
          <cell r="J34">
            <v>1.46</v>
          </cell>
          <cell r="K34">
            <v>1.35</v>
          </cell>
          <cell r="L34">
            <v>0.34</v>
          </cell>
          <cell r="O34">
            <v>1.69</v>
          </cell>
        </row>
        <row r="35">
          <cell r="A35">
            <v>560064</v>
          </cell>
          <cell r="B35" t="str">
            <v>КУВАНДЫКСКАЯ ГБ</v>
          </cell>
          <cell r="C35">
            <v>80548</v>
          </cell>
          <cell r="D35">
            <v>72105</v>
          </cell>
          <cell r="E35">
            <v>31169</v>
          </cell>
          <cell r="F35">
            <v>9137</v>
          </cell>
          <cell r="G35">
            <v>2.5840000000000001</v>
          </cell>
          <cell r="H35">
            <v>7.8920000000000003</v>
          </cell>
          <cell r="I35">
            <v>4.59</v>
          </cell>
          <cell r="J35">
            <v>5</v>
          </cell>
          <cell r="K35">
            <v>3.53</v>
          </cell>
          <cell r="L35">
            <v>1.1499999999999999</v>
          </cell>
          <cell r="O35">
            <v>4.68</v>
          </cell>
        </row>
        <row r="36">
          <cell r="A36">
            <v>560065</v>
          </cell>
          <cell r="B36" t="str">
            <v>КУРМАНАЕВСКАЯ РБ</v>
          </cell>
          <cell r="C36">
            <v>31985</v>
          </cell>
          <cell r="D36">
            <v>21429</v>
          </cell>
          <cell r="E36">
            <v>13247</v>
          </cell>
          <cell r="F36">
            <v>3140</v>
          </cell>
          <cell r="G36">
            <v>2.415</v>
          </cell>
          <cell r="H36">
            <v>6.8250000000000002</v>
          </cell>
          <cell r="I36">
            <v>4.2300000000000004</v>
          </cell>
          <cell r="J36">
            <v>5</v>
          </cell>
          <cell r="K36">
            <v>3.43</v>
          </cell>
          <cell r="L36">
            <v>0.95</v>
          </cell>
          <cell r="O36">
            <v>4.38</v>
          </cell>
        </row>
        <row r="37">
          <cell r="A37">
            <v>560066</v>
          </cell>
          <cell r="B37" t="str">
            <v>МАТВЕЕВСКАЯ РБ</v>
          </cell>
          <cell r="C37">
            <v>19343</v>
          </cell>
          <cell r="D37">
            <v>12586</v>
          </cell>
          <cell r="E37">
            <v>9008</v>
          </cell>
          <cell r="F37">
            <v>2292</v>
          </cell>
          <cell r="G37">
            <v>2.1469999999999998</v>
          </cell>
          <cell r="H37">
            <v>5.4909999999999997</v>
          </cell>
          <cell r="I37">
            <v>3.66</v>
          </cell>
          <cell r="J37">
            <v>4.59</v>
          </cell>
          <cell r="K37">
            <v>2.93</v>
          </cell>
          <cell r="L37">
            <v>0.92</v>
          </cell>
          <cell r="O37">
            <v>3.85</v>
          </cell>
        </row>
        <row r="38">
          <cell r="A38">
            <v>560067</v>
          </cell>
          <cell r="B38" t="str">
            <v>НОВООРСКАЯ РБ</v>
          </cell>
          <cell r="C38">
            <v>30773</v>
          </cell>
          <cell r="D38">
            <v>32732</v>
          </cell>
          <cell r="E38">
            <v>22047</v>
          </cell>
          <cell r="F38">
            <v>6944</v>
          </cell>
          <cell r="G38">
            <v>1.3959999999999999</v>
          </cell>
          <cell r="H38">
            <v>4.7140000000000004</v>
          </cell>
          <cell r="I38">
            <v>2.0699999999999998</v>
          </cell>
          <cell r="J38">
            <v>3.87</v>
          </cell>
          <cell r="K38">
            <v>1.57</v>
          </cell>
          <cell r="L38">
            <v>0.93</v>
          </cell>
          <cell r="O38">
            <v>2.5</v>
          </cell>
        </row>
        <row r="39">
          <cell r="A39">
            <v>560068</v>
          </cell>
          <cell r="B39" t="str">
            <v>НОВОСЕРГИЕВСКАЯ РБ</v>
          </cell>
          <cell r="C39">
            <v>45372</v>
          </cell>
          <cell r="D39">
            <v>30924</v>
          </cell>
          <cell r="E39">
            <v>25540</v>
          </cell>
          <cell r="F39">
            <v>7483</v>
          </cell>
          <cell r="G39">
            <v>1.7769999999999999</v>
          </cell>
          <cell r="H39">
            <v>4.133</v>
          </cell>
          <cell r="I39">
            <v>2.88</v>
          </cell>
          <cell r="J39">
            <v>3.34</v>
          </cell>
          <cell r="K39">
            <v>2.2200000000000002</v>
          </cell>
          <cell r="L39">
            <v>0.77</v>
          </cell>
          <cell r="O39">
            <v>2.99</v>
          </cell>
        </row>
        <row r="40">
          <cell r="A40">
            <v>560069</v>
          </cell>
          <cell r="B40" t="str">
            <v>ОКТЯБРЬСКАЯ РБ</v>
          </cell>
          <cell r="C40">
            <v>43735</v>
          </cell>
          <cell r="D40">
            <v>21189</v>
          </cell>
          <cell r="E40">
            <v>15650</v>
          </cell>
          <cell r="F40">
            <v>4378</v>
          </cell>
          <cell r="G40">
            <v>2.7949999999999999</v>
          </cell>
          <cell r="H40">
            <v>4.84</v>
          </cell>
          <cell r="I40">
            <v>5</v>
          </cell>
          <cell r="J40">
            <v>3.99</v>
          </cell>
          <cell r="K40">
            <v>3.9</v>
          </cell>
          <cell r="L40">
            <v>0.88</v>
          </cell>
          <cell r="O40">
            <v>4.78</v>
          </cell>
        </row>
        <row r="41">
          <cell r="A41">
            <v>560070</v>
          </cell>
          <cell r="B41" t="str">
            <v>ОРЕНБУРГСКАЯ РБ</v>
          </cell>
          <cell r="C41">
            <v>136861</v>
          </cell>
          <cell r="D41">
            <v>100482</v>
          </cell>
          <cell r="E41">
            <v>57432</v>
          </cell>
          <cell r="F41">
            <v>18573</v>
          </cell>
          <cell r="G41">
            <v>2.383</v>
          </cell>
          <cell r="H41">
            <v>5.41</v>
          </cell>
          <cell r="I41">
            <v>4.16</v>
          </cell>
          <cell r="J41">
            <v>4.51</v>
          </cell>
          <cell r="K41">
            <v>3.16</v>
          </cell>
          <cell r="L41">
            <v>1.08</v>
          </cell>
          <cell r="O41">
            <v>4.24</v>
          </cell>
        </row>
        <row r="42">
          <cell r="A42">
            <v>560071</v>
          </cell>
          <cell r="B42" t="str">
            <v>ПЕРВОМАЙСКАЯ РБ</v>
          </cell>
          <cell r="C42">
            <v>34663</v>
          </cell>
          <cell r="D42">
            <v>35489</v>
          </cell>
          <cell r="E42">
            <v>18100</v>
          </cell>
          <cell r="F42">
            <v>6011</v>
          </cell>
          <cell r="G42">
            <v>1.915</v>
          </cell>
          <cell r="H42">
            <v>5.9039999999999999</v>
          </cell>
          <cell r="I42">
            <v>3.17</v>
          </cell>
          <cell r="J42">
            <v>4.96</v>
          </cell>
          <cell r="K42">
            <v>0</v>
          </cell>
          <cell r="L42">
            <v>1.24</v>
          </cell>
          <cell r="M42">
            <v>1</v>
          </cell>
          <cell r="O42">
            <v>1.24</v>
          </cell>
        </row>
        <row r="43">
          <cell r="A43">
            <v>560072</v>
          </cell>
          <cell r="B43" t="str">
            <v>ПЕРЕВОЛОЦКАЯ РБ</v>
          </cell>
          <cell r="C43">
            <v>34482</v>
          </cell>
          <cell r="D43">
            <v>24855</v>
          </cell>
          <cell r="E43">
            <v>19808</v>
          </cell>
          <cell r="F43">
            <v>5349</v>
          </cell>
          <cell r="G43">
            <v>1.7410000000000001</v>
          </cell>
          <cell r="H43">
            <v>4.6470000000000002</v>
          </cell>
          <cell r="I43">
            <v>2.8</v>
          </cell>
          <cell r="J43">
            <v>3.81</v>
          </cell>
          <cell r="K43">
            <v>2.21</v>
          </cell>
          <cell r="L43">
            <v>0.8</v>
          </cell>
          <cell r="O43">
            <v>3.01</v>
          </cell>
        </row>
        <row r="44">
          <cell r="A44">
            <v>560073</v>
          </cell>
          <cell r="B44" t="str">
            <v>ПОНОМАРЕВСКАЯ РБ</v>
          </cell>
          <cell r="C44">
            <v>25990</v>
          </cell>
          <cell r="D44">
            <v>11034</v>
          </cell>
          <cell r="E44">
            <v>11041</v>
          </cell>
          <cell r="F44">
            <v>2266</v>
          </cell>
          <cell r="G44">
            <v>2.3540000000000001</v>
          </cell>
          <cell r="H44">
            <v>4.8689999999999998</v>
          </cell>
          <cell r="I44">
            <v>4.0999999999999996</v>
          </cell>
          <cell r="J44">
            <v>4.0199999999999996</v>
          </cell>
          <cell r="K44">
            <v>3.4</v>
          </cell>
          <cell r="L44">
            <v>0.68</v>
          </cell>
          <cell r="O44">
            <v>4.08</v>
          </cell>
        </row>
        <row r="45">
          <cell r="A45">
            <v>560074</v>
          </cell>
          <cell r="B45" t="str">
            <v>САКМАРСКАЯ  РБ</v>
          </cell>
          <cell r="C45">
            <v>35434</v>
          </cell>
          <cell r="D45">
            <v>25241</v>
          </cell>
          <cell r="E45">
            <v>17547</v>
          </cell>
          <cell r="F45">
            <v>5529</v>
          </cell>
          <cell r="G45">
            <v>2.0190000000000001</v>
          </cell>
          <cell r="H45">
            <v>4.5650000000000004</v>
          </cell>
          <cell r="I45">
            <v>3.39</v>
          </cell>
          <cell r="J45">
            <v>3.74</v>
          </cell>
          <cell r="K45">
            <v>2.58</v>
          </cell>
          <cell r="L45">
            <v>0.9</v>
          </cell>
          <cell r="O45">
            <v>3.48</v>
          </cell>
        </row>
        <row r="46">
          <cell r="A46">
            <v>560075</v>
          </cell>
          <cell r="B46" t="str">
            <v>САРАКТАШСКАЯ РБ</v>
          </cell>
          <cell r="C46">
            <v>73082</v>
          </cell>
          <cell r="D46">
            <v>42160</v>
          </cell>
          <cell r="E46">
            <v>29924</v>
          </cell>
          <cell r="F46">
            <v>9007</v>
          </cell>
          <cell r="G46">
            <v>2.4420000000000002</v>
          </cell>
          <cell r="H46">
            <v>4.681</v>
          </cell>
          <cell r="I46">
            <v>4.29</v>
          </cell>
          <cell r="J46">
            <v>3.84</v>
          </cell>
          <cell r="K46">
            <v>3.3</v>
          </cell>
          <cell r="L46">
            <v>0.88</v>
          </cell>
          <cell r="O46">
            <v>4.18</v>
          </cell>
        </row>
        <row r="47">
          <cell r="A47">
            <v>560076</v>
          </cell>
          <cell r="B47" t="str">
            <v>СВЕТЛИНСКАЯ РБ</v>
          </cell>
          <cell r="C47">
            <v>9739</v>
          </cell>
          <cell r="D47">
            <v>8033</v>
          </cell>
          <cell r="E47">
            <v>9111</v>
          </cell>
          <cell r="F47">
            <v>2506</v>
          </cell>
          <cell r="G47">
            <v>1.069</v>
          </cell>
          <cell r="H47">
            <v>3.206</v>
          </cell>
          <cell r="I47">
            <v>1.38</v>
          </cell>
          <cell r="J47">
            <v>2.4900000000000002</v>
          </cell>
          <cell r="K47">
            <v>1.08</v>
          </cell>
          <cell r="L47">
            <v>0.55000000000000004</v>
          </cell>
          <cell r="O47">
            <v>1.63</v>
          </cell>
        </row>
        <row r="48">
          <cell r="A48">
            <v>560077</v>
          </cell>
          <cell r="B48" t="str">
            <v>СЕВЕРНАЯ РБ</v>
          </cell>
          <cell r="C48">
            <v>26363</v>
          </cell>
          <cell r="D48">
            <v>11111</v>
          </cell>
          <cell r="E48">
            <v>10850</v>
          </cell>
          <cell r="F48">
            <v>2206</v>
          </cell>
          <cell r="G48">
            <v>2.4300000000000002</v>
          </cell>
          <cell r="H48">
            <v>5.0369999999999999</v>
          </cell>
          <cell r="I48">
            <v>4.26</v>
          </cell>
          <cell r="J48">
            <v>4.17</v>
          </cell>
          <cell r="K48">
            <v>3.54</v>
          </cell>
          <cell r="L48">
            <v>0.71</v>
          </cell>
          <cell r="O48">
            <v>4.25</v>
          </cell>
        </row>
        <row r="49">
          <cell r="A49">
            <v>560078</v>
          </cell>
          <cell r="B49" t="str">
            <v>СОЛЬ-ИЛЕЦКАЯ ГБ</v>
          </cell>
          <cell r="C49">
            <v>68305</v>
          </cell>
          <cell r="D49">
            <v>43227</v>
          </cell>
          <cell r="E49">
            <v>34367</v>
          </cell>
          <cell r="F49">
            <v>11365</v>
          </cell>
          <cell r="G49">
            <v>1.988</v>
          </cell>
          <cell r="H49">
            <v>3.8039999999999998</v>
          </cell>
          <cell r="I49">
            <v>3.33</v>
          </cell>
          <cell r="J49">
            <v>3.04</v>
          </cell>
          <cell r="K49">
            <v>2.5</v>
          </cell>
          <cell r="L49">
            <v>0.76</v>
          </cell>
          <cell r="O49">
            <v>3.26</v>
          </cell>
        </row>
        <row r="50">
          <cell r="A50">
            <v>560079</v>
          </cell>
          <cell r="B50" t="str">
            <v>СОРОЧИНСКАЯ ГБ</v>
          </cell>
          <cell r="C50">
            <v>82199</v>
          </cell>
          <cell r="D50">
            <v>57601</v>
          </cell>
          <cell r="E50">
            <v>33392</v>
          </cell>
          <cell r="F50">
            <v>9706</v>
          </cell>
          <cell r="G50">
            <v>2.4620000000000002</v>
          </cell>
          <cell r="H50">
            <v>5.9349999999999996</v>
          </cell>
          <cell r="I50">
            <v>4.33</v>
          </cell>
          <cell r="J50">
            <v>4.99</v>
          </cell>
          <cell r="K50">
            <v>3.33</v>
          </cell>
          <cell r="L50">
            <v>1.1499999999999999</v>
          </cell>
          <cell r="O50">
            <v>4.4800000000000004</v>
          </cell>
        </row>
        <row r="51">
          <cell r="A51">
            <v>560080</v>
          </cell>
          <cell r="B51" t="str">
            <v>ТАШЛИНСКАЯ РБ</v>
          </cell>
          <cell r="C51">
            <v>30774</v>
          </cell>
          <cell r="D51">
            <v>27463</v>
          </cell>
          <cell r="E51">
            <v>17571</v>
          </cell>
          <cell r="F51">
            <v>5237</v>
          </cell>
          <cell r="G51">
            <v>1.7509999999999999</v>
          </cell>
          <cell r="H51">
            <v>5.2439999999999998</v>
          </cell>
          <cell r="I51">
            <v>2.83</v>
          </cell>
          <cell r="J51">
            <v>4.3600000000000003</v>
          </cell>
          <cell r="K51">
            <v>2.1800000000000002</v>
          </cell>
          <cell r="L51">
            <v>1</v>
          </cell>
          <cell r="O51">
            <v>3.18</v>
          </cell>
        </row>
        <row r="52">
          <cell r="A52">
            <v>560081</v>
          </cell>
          <cell r="B52" t="str">
            <v>ТОЦКАЯ РБ</v>
          </cell>
          <cell r="C52">
            <v>25748</v>
          </cell>
          <cell r="D52">
            <v>27241</v>
          </cell>
          <cell r="E52">
            <v>19967</v>
          </cell>
          <cell r="F52">
            <v>6511</v>
          </cell>
          <cell r="G52">
            <v>1.29</v>
          </cell>
          <cell r="H52">
            <v>4.1840000000000002</v>
          </cell>
          <cell r="I52">
            <v>1.85</v>
          </cell>
          <cell r="J52">
            <v>3.39</v>
          </cell>
          <cell r="K52">
            <v>1.39</v>
          </cell>
          <cell r="L52">
            <v>0.85</v>
          </cell>
          <cell r="O52">
            <v>2.2400000000000002</v>
          </cell>
        </row>
        <row r="53">
          <cell r="A53">
            <v>560082</v>
          </cell>
          <cell r="B53" t="str">
            <v>ТЮЛЬГАНСКАЯ РБ</v>
          </cell>
          <cell r="C53">
            <v>33273</v>
          </cell>
          <cell r="D53">
            <v>21421</v>
          </cell>
          <cell r="E53">
            <v>15665</v>
          </cell>
          <cell r="F53">
            <v>3920</v>
          </cell>
          <cell r="G53">
            <v>2.1240000000000001</v>
          </cell>
          <cell r="H53">
            <v>5.4649999999999999</v>
          </cell>
          <cell r="I53">
            <v>3.61</v>
          </cell>
          <cell r="J53">
            <v>4.5599999999999996</v>
          </cell>
          <cell r="K53">
            <v>2.89</v>
          </cell>
          <cell r="L53">
            <v>0.91</v>
          </cell>
          <cell r="O53">
            <v>3.8</v>
          </cell>
        </row>
        <row r="54">
          <cell r="A54">
            <v>560083</v>
          </cell>
          <cell r="B54" t="str">
            <v>ШАРЛЫКСКАЯ РБ</v>
          </cell>
          <cell r="C54">
            <v>32354</v>
          </cell>
          <cell r="D54">
            <v>19215</v>
          </cell>
          <cell r="E54">
            <v>14212</v>
          </cell>
          <cell r="F54">
            <v>3311</v>
          </cell>
          <cell r="G54">
            <v>2.2770000000000001</v>
          </cell>
          <cell r="H54">
            <v>5.8029999999999999</v>
          </cell>
          <cell r="I54">
            <v>3.94</v>
          </cell>
          <cell r="J54">
            <v>4.87</v>
          </cell>
          <cell r="K54">
            <v>3.19</v>
          </cell>
          <cell r="L54">
            <v>0.93</v>
          </cell>
          <cell r="O54">
            <v>4.12</v>
          </cell>
        </row>
        <row r="55">
          <cell r="A55">
            <v>560084</v>
          </cell>
          <cell r="B55" t="str">
            <v>ЯСНЕНСКАЯ ГБ</v>
          </cell>
          <cell r="C55">
            <v>28685</v>
          </cell>
          <cell r="D55">
            <v>23983</v>
          </cell>
          <cell r="E55">
            <v>21080</v>
          </cell>
          <cell r="F55">
            <v>7301</v>
          </cell>
          <cell r="G55">
            <v>1.361</v>
          </cell>
          <cell r="H55">
            <v>3.2850000000000001</v>
          </cell>
          <cell r="I55">
            <v>2</v>
          </cell>
          <cell r="J55">
            <v>2.57</v>
          </cell>
          <cell r="K55">
            <v>1.48</v>
          </cell>
          <cell r="L55">
            <v>0.67</v>
          </cell>
          <cell r="O55">
            <v>2.15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16898</v>
          </cell>
          <cell r="D56">
            <v>1175</v>
          </cell>
          <cell r="E56">
            <v>9605</v>
          </cell>
          <cell r="F56">
            <v>397</v>
          </cell>
          <cell r="G56">
            <v>1.7589999999999999</v>
          </cell>
          <cell r="H56">
            <v>2.96</v>
          </cell>
          <cell r="I56">
            <v>2.84</v>
          </cell>
          <cell r="J56">
            <v>2.27</v>
          </cell>
          <cell r="K56">
            <v>2.73</v>
          </cell>
          <cell r="L56">
            <v>0.09</v>
          </cell>
          <cell r="O56">
            <v>2.82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33380</v>
          </cell>
          <cell r="D57">
            <v>2329</v>
          </cell>
          <cell r="E57">
            <v>18215</v>
          </cell>
          <cell r="F57">
            <v>616</v>
          </cell>
          <cell r="G57">
            <v>1.833</v>
          </cell>
          <cell r="H57">
            <v>3.7810000000000001</v>
          </cell>
          <cell r="I57">
            <v>3</v>
          </cell>
          <cell r="J57">
            <v>3.02</v>
          </cell>
          <cell r="K57">
            <v>2.91</v>
          </cell>
          <cell r="L57">
            <v>0.09</v>
          </cell>
          <cell r="O57">
            <v>3</v>
          </cell>
        </row>
        <row r="58">
          <cell r="A58">
            <v>560087</v>
          </cell>
          <cell r="B58" t="str">
            <v>ОРСКАЯ УБ НА СТ. ОРСК</v>
          </cell>
          <cell r="C58">
            <v>51586</v>
          </cell>
          <cell r="D58">
            <v>3</v>
          </cell>
          <cell r="E58">
            <v>23930</v>
          </cell>
          <cell r="F58">
            <v>1</v>
          </cell>
          <cell r="G58">
            <v>2.1560000000000001</v>
          </cell>
          <cell r="H58">
            <v>0</v>
          </cell>
          <cell r="I58">
            <v>3.68</v>
          </cell>
          <cell r="J58">
            <v>0</v>
          </cell>
          <cell r="K58">
            <v>3.68</v>
          </cell>
          <cell r="L58">
            <v>0</v>
          </cell>
          <cell r="O58">
            <v>3.68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9135</v>
          </cell>
          <cell r="D59">
            <v>0</v>
          </cell>
          <cell r="E59">
            <v>5622</v>
          </cell>
          <cell r="F59">
            <v>0</v>
          </cell>
          <cell r="G59">
            <v>1.625</v>
          </cell>
          <cell r="H59">
            <v>0</v>
          </cell>
          <cell r="I59">
            <v>2.56</v>
          </cell>
          <cell r="J59">
            <v>0</v>
          </cell>
          <cell r="K59">
            <v>2.56</v>
          </cell>
          <cell r="L59">
            <v>0</v>
          </cell>
          <cell r="O59">
            <v>2.56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15216</v>
          </cell>
          <cell r="D60">
            <v>0</v>
          </cell>
          <cell r="E60">
            <v>3753</v>
          </cell>
          <cell r="F60">
            <v>0</v>
          </cell>
          <cell r="G60">
            <v>4.0540000000000003</v>
          </cell>
          <cell r="H60">
            <v>0</v>
          </cell>
          <cell r="I60">
            <v>5</v>
          </cell>
          <cell r="J60">
            <v>0</v>
          </cell>
          <cell r="K60">
            <v>5</v>
          </cell>
          <cell r="L60">
            <v>0</v>
          </cell>
          <cell r="O60">
            <v>5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204</v>
          </cell>
          <cell r="D61">
            <v>76</v>
          </cell>
          <cell r="E61">
            <v>492</v>
          </cell>
          <cell r="F61">
            <v>34</v>
          </cell>
          <cell r="G61">
            <v>0.41499999999999998</v>
          </cell>
          <cell r="H61">
            <v>2.2349999999999999</v>
          </cell>
          <cell r="I61">
            <v>0</v>
          </cell>
          <cell r="J61">
            <v>1.6</v>
          </cell>
          <cell r="K61">
            <v>0</v>
          </cell>
          <cell r="L61">
            <v>0.1</v>
          </cell>
          <cell r="O61">
            <v>0.1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3151</v>
          </cell>
          <cell r="D62">
            <v>0</v>
          </cell>
          <cell r="E62">
            <v>6199</v>
          </cell>
          <cell r="F62">
            <v>0</v>
          </cell>
          <cell r="G62">
            <v>0.50800000000000001</v>
          </cell>
          <cell r="H62">
            <v>0</v>
          </cell>
          <cell r="I62">
            <v>0.2</v>
          </cell>
          <cell r="J62">
            <v>0</v>
          </cell>
          <cell r="K62">
            <v>0.2</v>
          </cell>
          <cell r="L62">
            <v>0</v>
          </cell>
          <cell r="O62">
            <v>0.2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1199</v>
          </cell>
          <cell r="D63">
            <v>76</v>
          </cell>
          <cell r="E63">
            <v>2343</v>
          </cell>
          <cell r="F63">
            <v>157</v>
          </cell>
          <cell r="G63">
            <v>0.51200000000000001</v>
          </cell>
          <cell r="H63">
            <v>0.48399999999999999</v>
          </cell>
          <cell r="I63">
            <v>0.21</v>
          </cell>
          <cell r="J63">
            <v>0</v>
          </cell>
          <cell r="K63">
            <v>0.2</v>
          </cell>
          <cell r="L63">
            <v>0</v>
          </cell>
          <cell r="O63">
            <v>0.2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157718</v>
          </cell>
          <cell r="D64">
            <v>125</v>
          </cell>
          <cell r="E64">
            <v>74559</v>
          </cell>
          <cell r="F64">
            <v>59</v>
          </cell>
          <cell r="G64">
            <v>2.1150000000000002</v>
          </cell>
          <cell r="H64">
            <v>2.1190000000000002</v>
          </cell>
          <cell r="I64">
            <v>3.59</v>
          </cell>
          <cell r="J64">
            <v>1.5</v>
          </cell>
          <cell r="K64">
            <v>3.59</v>
          </cell>
          <cell r="L64">
            <v>0</v>
          </cell>
          <cell r="O64">
            <v>3.59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192724</v>
          </cell>
          <cell r="D65">
            <v>134783</v>
          </cell>
          <cell r="E65">
            <v>82750</v>
          </cell>
          <cell r="F65">
            <v>26360</v>
          </cell>
          <cell r="G65">
            <v>2.3290000000000002</v>
          </cell>
          <cell r="H65">
            <v>5.1130000000000004</v>
          </cell>
          <cell r="I65">
            <v>4.05</v>
          </cell>
          <cell r="J65">
            <v>4.24</v>
          </cell>
          <cell r="K65">
            <v>3.08</v>
          </cell>
          <cell r="L65">
            <v>1.02</v>
          </cell>
          <cell r="O65">
            <v>4.0999999999999996</v>
          </cell>
        </row>
      </sheetData>
      <sheetData sheetId="2">
        <row r="6">
          <cell r="A6">
            <v>560002</v>
          </cell>
          <cell r="B6" t="str">
            <v>ОРЕНБУРГ ОБЛАСТНАЯ КБ  № 2</v>
          </cell>
          <cell r="C6">
            <v>6378</v>
          </cell>
          <cell r="D6">
            <v>0</v>
          </cell>
          <cell r="E6">
            <v>38547</v>
          </cell>
          <cell r="F6">
            <v>0</v>
          </cell>
          <cell r="G6">
            <v>0.16550000000000001</v>
          </cell>
          <cell r="H6">
            <v>0</v>
          </cell>
          <cell r="I6">
            <v>1.8</v>
          </cell>
          <cell r="J6">
            <v>0</v>
          </cell>
          <cell r="K6">
            <v>1.8</v>
          </cell>
          <cell r="L6">
            <v>0</v>
          </cell>
          <cell r="O6">
            <v>1.8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4340</v>
          </cell>
          <cell r="D7">
            <v>8</v>
          </cell>
          <cell r="E7">
            <v>11899</v>
          </cell>
          <cell r="F7">
            <v>43</v>
          </cell>
          <cell r="G7">
            <v>0.36470000000000002</v>
          </cell>
          <cell r="H7">
            <v>0.186</v>
          </cell>
          <cell r="I7">
            <v>5</v>
          </cell>
          <cell r="J7">
            <v>1.04</v>
          </cell>
          <cell r="K7">
            <v>5</v>
          </cell>
          <cell r="L7">
            <v>0</v>
          </cell>
          <cell r="O7">
            <v>5</v>
          </cell>
        </row>
        <row r="8">
          <cell r="A8">
            <v>560017</v>
          </cell>
          <cell r="B8" t="str">
            <v>ОРЕНБУРГ ГБУЗ ГКБ №1</v>
          </cell>
          <cell r="C8">
            <v>35774</v>
          </cell>
          <cell r="D8">
            <v>4</v>
          </cell>
          <cell r="E8">
            <v>146391</v>
          </cell>
          <cell r="F8">
            <v>10</v>
          </cell>
          <cell r="G8">
            <v>0.24440000000000001</v>
          </cell>
          <cell r="H8">
            <v>0.4</v>
          </cell>
          <cell r="I8">
            <v>4.24</v>
          </cell>
          <cell r="J8">
            <v>4.7699999999999996</v>
          </cell>
          <cell r="K8">
            <v>0</v>
          </cell>
          <cell r="L8">
            <v>0</v>
          </cell>
          <cell r="M8">
            <v>1</v>
          </cell>
          <cell r="O8">
            <v>0</v>
          </cell>
        </row>
        <row r="9">
          <cell r="A9">
            <v>560019</v>
          </cell>
          <cell r="B9" t="str">
            <v>ОРЕНБУРГ ГАУЗ ГКБ  №3</v>
          </cell>
          <cell r="C9">
            <v>87871</v>
          </cell>
          <cell r="D9">
            <v>19428</v>
          </cell>
          <cell r="E9">
            <v>232207</v>
          </cell>
          <cell r="F9">
            <v>31452</v>
          </cell>
          <cell r="G9">
            <v>0.37840000000000001</v>
          </cell>
          <cell r="H9">
            <v>0.61770000000000003</v>
          </cell>
          <cell r="I9">
            <v>5</v>
          </cell>
          <cell r="J9">
            <v>5</v>
          </cell>
          <cell r="K9">
            <v>4.8</v>
          </cell>
          <cell r="L9">
            <v>0.2</v>
          </cell>
          <cell r="O9">
            <v>5</v>
          </cell>
        </row>
        <row r="10">
          <cell r="A10">
            <v>560021</v>
          </cell>
          <cell r="B10" t="str">
            <v>ОРЕНБУРГ ГБУЗ ГКБ № 5</v>
          </cell>
          <cell r="C10">
            <v>45506</v>
          </cell>
          <cell r="D10">
            <v>120714</v>
          </cell>
          <cell r="E10">
            <v>119931</v>
          </cell>
          <cell r="F10">
            <v>229019</v>
          </cell>
          <cell r="G10">
            <v>0.37940000000000002</v>
          </cell>
          <cell r="H10">
            <v>0.52710000000000001</v>
          </cell>
          <cell r="I10">
            <v>5</v>
          </cell>
          <cell r="J10">
            <v>5</v>
          </cell>
          <cell r="K10">
            <v>2.95</v>
          </cell>
          <cell r="L10">
            <v>2.0499999999999998</v>
          </cell>
          <cell r="O10">
            <v>5</v>
          </cell>
        </row>
        <row r="11">
          <cell r="A11">
            <v>560022</v>
          </cell>
          <cell r="B11" t="str">
            <v>ОРЕНБУРГ ГАУЗ ГКБ  №6</v>
          </cell>
          <cell r="C11">
            <v>30752</v>
          </cell>
          <cell r="D11">
            <v>65748</v>
          </cell>
          <cell r="E11">
            <v>138930</v>
          </cell>
          <cell r="F11">
            <v>122731</v>
          </cell>
          <cell r="G11">
            <v>0.2213</v>
          </cell>
          <cell r="H11">
            <v>0.53569999999999995</v>
          </cell>
          <cell r="I11">
            <v>3.53</v>
          </cell>
          <cell r="J11">
            <v>5</v>
          </cell>
          <cell r="K11">
            <v>2.61</v>
          </cell>
          <cell r="L11">
            <v>1.3</v>
          </cell>
          <cell r="O11">
            <v>3.91</v>
          </cell>
        </row>
        <row r="12">
          <cell r="A12">
            <v>560024</v>
          </cell>
          <cell r="B12" t="str">
            <v>ОРЕНБУРГ ГАУЗ ДГКБ</v>
          </cell>
          <cell r="C12">
            <v>1589</v>
          </cell>
          <cell r="D12">
            <v>140082</v>
          </cell>
          <cell r="E12">
            <v>4382</v>
          </cell>
          <cell r="F12">
            <v>322290</v>
          </cell>
          <cell r="G12">
            <v>0.36259999999999998</v>
          </cell>
          <cell r="H12">
            <v>0.43459999999999999</v>
          </cell>
          <cell r="I12">
            <v>5</v>
          </cell>
          <cell r="J12">
            <v>5</v>
          </cell>
          <cell r="K12">
            <v>0.25</v>
          </cell>
          <cell r="L12">
            <v>4.75</v>
          </cell>
          <cell r="O12">
            <v>5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43666</v>
          </cell>
          <cell r="D13">
            <v>44065</v>
          </cell>
          <cell r="E13">
            <v>171921</v>
          </cell>
          <cell r="F13">
            <v>88200</v>
          </cell>
          <cell r="G13">
            <v>0.254</v>
          </cell>
          <cell r="H13">
            <v>0.49959999999999999</v>
          </cell>
          <cell r="I13">
            <v>4.54</v>
          </cell>
          <cell r="J13">
            <v>5</v>
          </cell>
          <cell r="K13">
            <v>3.77</v>
          </cell>
          <cell r="L13">
            <v>0.85</v>
          </cell>
          <cell r="O13">
            <v>4.62</v>
          </cell>
        </row>
        <row r="14">
          <cell r="A14">
            <v>560032</v>
          </cell>
          <cell r="B14" t="str">
            <v>ОРСКАЯ ГАУЗ ГБ № 2</v>
          </cell>
          <cell r="C14">
            <v>6472</v>
          </cell>
          <cell r="D14">
            <v>0</v>
          </cell>
          <cell r="E14">
            <v>27765</v>
          </cell>
          <cell r="F14">
            <v>2</v>
          </cell>
          <cell r="G14">
            <v>0.2331</v>
          </cell>
          <cell r="H14">
            <v>0</v>
          </cell>
          <cell r="I14">
            <v>3.89</v>
          </cell>
          <cell r="J14">
            <v>0</v>
          </cell>
          <cell r="K14">
            <v>3.89</v>
          </cell>
          <cell r="L14">
            <v>0</v>
          </cell>
          <cell r="O14">
            <v>3.89</v>
          </cell>
        </row>
        <row r="15">
          <cell r="A15">
            <v>560033</v>
          </cell>
          <cell r="B15" t="str">
            <v>ОРСКАЯ ГАУЗ ГБ № 3</v>
          </cell>
          <cell r="C15">
            <v>18970</v>
          </cell>
          <cell r="D15">
            <v>0</v>
          </cell>
          <cell r="E15">
            <v>68600</v>
          </cell>
          <cell r="F15">
            <v>0</v>
          </cell>
          <cell r="G15">
            <v>0.27650000000000002</v>
          </cell>
          <cell r="H15">
            <v>0</v>
          </cell>
          <cell r="I15">
            <v>5</v>
          </cell>
          <cell r="J15">
            <v>0</v>
          </cell>
          <cell r="K15">
            <v>5</v>
          </cell>
          <cell r="L15">
            <v>0</v>
          </cell>
          <cell r="O15">
            <v>5</v>
          </cell>
        </row>
        <row r="16">
          <cell r="A16">
            <v>560034</v>
          </cell>
          <cell r="B16" t="str">
            <v>ОРСКАЯ ГАУЗ ГБ № 4</v>
          </cell>
          <cell r="C16">
            <v>21713</v>
          </cell>
          <cell r="D16">
            <v>0</v>
          </cell>
          <cell r="E16">
            <v>65786</v>
          </cell>
          <cell r="F16">
            <v>3</v>
          </cell>
          <cell r="G16">
            <v>0.3301</v>
          </cell>
          <cell r="H16">
            <v>0</v>
          </cell>
          <cell r="I16">
            <v>5</v>
          </cell>
          <cell r="J16">
            <v>0</v>
          </cell>
          <cell r="K16">
            <v>5</v>
          </cell>
          <cell r="L16">
            <v>0</v>
          </cell>
          <cell r="O16">
            <v>5</v>
          </cell>
        </row>
        <row r="17">
          <cell r="A17">
            <v>560035</v>
          </cell>
          <cell r="B17" t="str">
            <v>ОРСКАЯ ГАУЗ ГБ № 5</v>
          </cell>
          <cell r="C17">
            <v>194</v>
          </cell>
          <cell r="D17">
            <v>67932</v>
          </cell>
          <cell r="E17">
            <v>979</v>
          </cell>
          <cell r="F17">
            <v>158470</v>
          </cell>
          <cell r="G17">
            <v>0.19819999999999999</v>
          </cell>
          <cell r="H17">
            <v>0.42870000000000003</v>
          </cell>
          <cell r="I17">
            <v>2.81</v>
          </cell>
          <cell r="J17">
            <v>5</v>
          </cell>
          <cell r="K17">
            <v>0.14000000000000001</v>
          </cell>
          <cell r="L17">
            <v>4.75</v>
          </cell>
          <cell r="O17">
            <v>4.8899999999999997</v>
          </cell>
        </row>
        <row r="18">
          <cell r="A18">
            <v>560036</v>
          </cell>
          <cell r="B18" t="str">
            <v>ОРСКАЯ ГАУЗ ГБ № 1</v>
          </cell>
          <cell r="C18">
            <v>17814</v>
          </cell>
          <cell r="D18">
            <v>23756</v>
          </cell>
          <cell r="E18">
            <v>61038</v>
          </cell>
          <cell r="F18">
            <v>48264</v>
          </cell>
          <cell r="G18">
            <v>0.29189999999999999</v>
          </cell>
          <cell r="H18">
            <v>0.49220000000000003</v>
          </cell>
          <cell r="I18">
            <v>5</v>
          </cell>
          <cell r="J18">
            <v>5</v>
          </cell>
          <cell r="K18">
            <v>4.05</v>
          </cell>
          <cell r="L18">
            <v>0.95</v>
          </cell>
          <cell r="O18">
            <v>5</v>
          </cell>
        </row>
        <row r="19">
          <cell r="A19">
            <v>560041</v>
          </cell>
          <cell r="B19" t="str">
            <v>НОВОТРОИЦКАЯ ГАУЗ ДГБ</v>
          </cell>
          <cell r="C19">
            <v>124</v>
          </cell>
          <cell r="D19">
            <v>31454</v>
          </cell>
          <cell r="E19">
            <v>936</v>
          </cell>
          <cell r="F19">
            <v>88999</v>
          </cell>
          <cell r="G19">
            <v>0.13250000000000001</v>
          </cell>
          <cell r="H19">
            <v>0.35339999999999999</v>
          </cell>
          <cell r="I19">
            <v>0.78</v>
          </cell>
          <cell r="J19">
            <v>3.96</v>
          </cell>
          <cell r="K19">
            <v>0.04</v>
          </cell>
          <cell r="L19">
            <v>3.76</v>
          </cell>
          <cell r="O19">
            <v>3.8</v>
          </cell>
        </row>
        <row r="20">
          <cell r="A20">
            <v>560043</v>
          </cell>
          <cell r="B20" t="str">
            <v>МЕДНОГОРСКАЯ ГБ</v>
          </cell>
          <cell r="C20">
            <v>14646</v>
          </cell>
          <cell r="D20">
            <v>12804</v>
          </cell>
          <cell r="E20">
            <v>41673</v>
          </cell>
          <cell r="F20">
            <v>22980</v>
          </cell>
          <cell r="G20">
            <v>0.35149999999999998</v>
          </cell>
          <cell r="H20">
            <v>0.55720000000000003</v>
          </cell>
          <cell r="I20">
            <v>5</v>
          </cell>
          <cell r="J20">
            <v>5</v>
          </cell>
          <cell r="K20">
            <v>4</v>
          </cell>
          <cell r="L20">
            <v>1</v>
          </cell>
          <cell r="O20">
            <v>5</v>
          </cell>
        </row>
        <row r="21">
          <cell r="A21">
            <v>560045</v>
          </cell>
          <cell r="B21" t="str">
            <v>БУГУРУСЛАНСКАЯ ГБ</v>
          </cell>
          <cell r="C21">
            <v>7045</v>
          </cell>
          <cell r="D21">
            <v>17957</v>
          </cell>
          <cell r="E21">
            <v>31109</v>
          </cell>
          <cell r="F21">
            <v>40464</v>
          </cell>
          <cell r="G21">
            <v>0.22650000000000001</v>
          </cell>
          <cell r="H21">
            <v>0.44379999999999997</v>
          </cell>
          <cell r="I21">
            <v>3.69</v>
          </cell>
          <cell r="J21">
            <v>5</v>
          </cell>
          <cell r="K21">
            <v>0</v>
          </cell>
          <cell r="L21">
            <v>1.1000000000000001</v>
          </cell>
          <cell r="M21">
            <v>1</v>
          </cell>
          <cell r="O21">
            <v>1.1000000000000001</v>
          </cell>
        </row>
        <row r="22">
          <cell r="A22">
            <v>560047</v>
          </cell>
          <cell r="B22" t="str">
            <v>БУГУРУСЛАНСКАЯ РБ</v>
          </cell>
          <cell r="C22">
            <v>7498</v>
          </cell>
          <cell r="D22">
            <v>19067</v>
          </cell>
          <cell r="E22">
            <v>48849</v>
          </cell>
          <cell r="F22">
            <v>37788</v>
          </cell>
          <cell r="G22">
            <v>0.1535</v>
          </cell>
          <cell r="H22">
            <v>0.50460000000000005</v>
          </cell>
          <cell r="I22">
            <v>1.43</v>
          </cell>
          <cell r="J22">
            <v>5</v>
          </cell>
          <cell r="K22">
            <v>1.1200000000000001</v>
          </cell>
          <cell r="L22">
            <v>1.1000000000000001</v>
          </cell>
          <cell r="O22">
            <v>2.2200000000000002</v>
          </cell>
        </row>
        <row r="23">
          <cell r="A23">
            <v>560052</v>
          </cell>
          <cell r="B23" t="str">
            <v>АБДУЛИНСКАЯ ГБ</v>
          </cell>
          <cell r="C23">
            <v>8890</v>
          </cell>
          <cell r="D23">
            <v>11220</v>
          </cell>
          <cell r="E23">
            <v>29150</v>
          </cell>
          <cell r="F23">
            <v>21478</v>
          </cell>
          <cell r="G23">
            <v>0.30499999999999999</v>
          </cell>
          <cell r="H23">
            <v>0.52239999999999998</v>
          </cell>
          <cell r="I23">
            <v>5</v>
          </cell>
          <cell r="J23">
            <v>5</v>
          </cell>
          <cell r="K23">
            <v>3.8</v>
          </cell>
          <cell r="L23">
            <v>1.2</v>
          </cell>
          <cell r="O23">
            <v>5</v>
          </cell>
        </row>
        <row r="24">
          <cell r="A24">
            <v>560053</v>
          </cell>
          <cell r="B24" t="str">
            <v>АДАМОВСКАЯ РБ</v>
          </cell>
          <cell r="C24">
            <v>7882</v>
          </cell>
          <cell r="D24">
            <v>9754</v>
          </cell>
          <cell r="E24">
            <v>22559</v>
          </cell>
          <cell r="F24">
            <v>16779</v>
          </cell>
          <cell r="G24">
            <v>0.34939999999999999</v>
          </cell>
          <cell r="H24">
            <v>0.58130000000000004</v>
          </cell>
          <cell r="I24">
            <v>5</v>
          </cell>
          <cell r="J24">
            <v>5</v>
          </cell>
          <cell r="K24">
            <v>3.9</v>
          </cell>
          <cell r="L24">
            <v>1.1000000000000001</v>
          </cell>
          <cell r="O24">
            <v>5</v>
          </cell>
        </row>
        <row r="25">
          <cell r="A25">
            <v>560054</v>
          </cell>
          <cell r="B25" t="str">
            <v>АКБУЛАКСКАЯ РБ</v>
          </cell>
          <cell r="C25">
            <v>6353</v>
          </cell>
          <cell r="D25">
            <v>13656</v>
          </cell>
          <cell r="E25">
            <v>31511</v>
          </cell>
          <cell r="F25">
            <v>27572</v>
          </cell>
          <cell r="G25">
            <v>0.2016</v>
          </cell>
          <cell r="H25">
            <v>0.49530000000000002</v>
          </cell>
          <cell r="I25">
            <v>2.92</v>
          </cell>
          <cell r="J25">
            <v>5</v>
          </cell>
          <cell r="K25">
            <v>2.19</v>
          </cell>
          <cell r="L25">
            <v>1.25</v>
          </cell>
          <cell r="O25">
            <v>3.44</v>
          </cell>
        </row>
        <row r="26">
          <cell r="A26">
            <v>560055</v>
          </cell>
          <cell r="B26" t="str">
            <v>АЛЕКСАНДРОВСКАЯ РБ</v>
          </cell>
          <cell r="C26">
            <v>6069</v>
          </cell>
          <cell r="D26">
            <v>6832</v>
          </cell>
          <cell r="E26">
            <v>15542</v>
          </cell>
          <cell r="F26">
            <v>12998</v>
          </cell>
          <cell r="G26">
            <v>0.39050000000000001</v>
          </cell>
          <cell r="H26">
            <v>0.52559999999999996</v>
          </cell>
          <cell r="I26">
            <v>5</v>
          </cell>
          <cell r="J26">
            <v>5</v>
          </cell>
          <cell r="K26">
            <v>4</v>
          </cell>
          <cell r="L26">
            <v>1</v>
          </cell>
          <cell r="O26">
            <v>5</v>
          </cell>
        </row>
        <row r="27">
          <cell r="A27">
            <v>560056</v>
          </cell>
          <cell r="B27" t="str">
            <v>АСЕКЕЕВСКАЯ РБ</v>
          </cell>
          <cell r="C27">
            <v>6861</v>
          </cell>
          <cell r="D27">
            <v>8486</v>
          </cell>
          <cell r="E27">
            <v>27911</v>
          </cell>
          <cell r="F27">
            <v>14994</v>
          </cell>
          <cell r="G27">
            <v>0.24579999999999999</v>
          </cell>
          <cell r="H27">
            <v>0.56599999999999995</v>
          </cell>
          <cell r="I27">
            <v>4.28</v>
          </cell>
          <cell r="J27">
            <v>5</v>
          </cell>
          <cell r="K27">
            <v>3.51</v>
          </cell>
          <cell r="L27">
            <v>0.9</v>
          </cell>
          <cell r="O27">
            <v>4.41</v>
          </cell>
        </row>
        <row r="28">
          <cell r="A28">
            <v>560057</v>
          </cell>
          <cell r="B28" t="str">
            <v>БЕЛЯЕВСКАЯ РБ</v>
          </cell>
          <cell r="C28">
            <v>11612</v>
          </cell>
          <cell r="D28">
            <v>10685</v>
          </cell>
          <cell r="E28">
            <v>37377</v>
          </cell>
          <cell r="F28">
            <v>20129</v>
          </cell>
          <cell r="G28">
            <v>0.31069999999999998</v>
          </cell>
          <cell r="H28">
            <v>0.53080000000000005</v>
          </cell>
          <cell r="I28">
            <v>5</v>
          </cell>
          <cell r="J28">
            <v>5</v>
          </cell>
          <cell r="K28">
            <v>3.95</v>
          </cell>
          <cell r="L28">
            <v>1.05</v>
          </cell>
          <cell r="O28">
            <v>5</v>
          </cell>
        </row>
        <row r="29">
          <cell r="A29">
            <v>560058</v>
          </cell>
          <cell r="B29" t="str">
            <v>ГАЙСКАЯ ГБ</v>
          </cell>
          <cell r="C29">
            <v>19357</v>
          </cell>
          <cell r="D29">
            <v>21543</v>
          </cell>
          <cell r="E29">
            <v>59266</v>
          </cell>
          <cell r="F29">
            <v>40712</v>
          </cell>
          <cell r="G29">
            <v>0.3266</v>
          </cell>
          <cell r="H29">
            <v>0.5292</v>
          </cell>
          <cell r="I29">
            <v>5</v>
          </cell>
          <cell r="J29">
            <v>5</v>
          </cell>
          <cell r="K29">
            <v>3.9</v>
          </cell>
          <cell r="L29">
            <v>1.1000000000000001</v>
          </cell>
          <cell r="O29">
            <v>5</v>
          </cell>
        </row>
        <row r="30">
          <cell r="A30">
            <v>560059</v>
          </cell>
          <cell r="B30" t="str">
            <v>ГРАЧЕВСКАЯ РБ</v>
          </cell>
          <cell r="C30">
            <v>6013</v>
          </cell>
          <cell r="D30">
            <v>6028</v>
          </cell>
          <cell r="E30">
            <v>17099</v>
          </cell>
          <cell r="F30">
            <v>11075</v>
          </cell>
          <cell r="G30">
            <v>0.35170000000000001</v>
          </cell>
          <cell r="H30">
            <v>0.54430000000000001</v>
          </cell>
          <cell r="I30">
            <v>5</v>
          </cell>
          <cell r="J30">
            <v>5</v>
          </cell>
          <cell r="K30">
            <v>4</v>
          </cell>
          <cell r="L30">
            <v>1</v>
          </cell>
          <cell r="O30">
            <v>5</v>
          </cell>
        </row>
        <row r="31">
          <cell r="A31">
            <v>560060</v>
          </cell>
          <cell r="B31" t="str">
            <v>ДОМБАРОВСКАЯ РБ</v>
          </cell>
          <cell r="C31">
            <v>8152</v>
          </cell>
          <cell r="D31">
            <v>10136</v>
          </cell>
          <cell r="E31">
            <v>24155</v>
          </cell>
          <cell r="F31">
            <v>20470</v>
          </cell>
          <cell r="G31">
            <v>0.33750000000000002</v>
          </cell>
          <cell r="H31">
            <v>0.49519999999999997</v>
          </cell>
          <cell r="I31">
            <v>5</v>
          </cell>
          <cell r="J31">
            <v>5</v>
          </cell>
          <cell r="K31">
            <v>3.85</v>
          </cell>
          <cell r="L31">
            <v>1.1499999999999999</v>
          </cell>
          <cell r="O31">
            <v>5</v>
          </cell>
        </row>
        <row r="32">
          <cell r="A32">
            <v>560061</v>
          </cell>
          <cell r="B32" t="str">
            <v>ИЛЕКСКАЯ РБ</v>
          </cell>
          <cell r="C32">
            <v>5669</v>
          </cell>
          <cell r="D32">
            <v>9400</v>
          </cell>
          <cell r="E32">
            <v>19050</v>
          </cell>
          <cell r="F32">
            <v>19411</v>
          </cell>
          <cell r="G32">
            <v>0.29759999999999998</v>
          </cell>
          <cell r="H32">
            <v>0.48430000000000001</v>
          </cell>
          <cell r="I32">
            <v>5</v>
          </cell>
          <cell r="J32">
            <v>5</v>
          </cell>
          <cell r="K32">
            <v>3.85</v>
          </cell>
          <cell r="L32">
            <v>1.1499999999999999</v>
          </cell>
          <cell r="O32">
            <v>5</v>
          </cell>
        </row>
        <row r="33">
          <cell r="A33">
            <v>560062</v>
          </cell>
          <cell r="B33" t="str">
            <v>КВАРКЕНСКАЯ РБ</v>
          </cell>
          <cell r="C33">
            <v>3217</v>
          </cell>
          <cell r="D33">
            <v>3828</v>
          </cell>
          <cell r="E33">
            <v>11225</v>
          </cell>
          <cell r="F33">
            <v>8044</v>
          </cell>
          <cell r="G33">
            <v>0.28660000000000002</v>
          </cell>
          <cell r="H33">
            <v>0.47589999999999999</v>
          </cell>
          <cell r="I33">
            <v>5</v>
          </cell>
          <cell r="J33">
            <v>5</v>
          </cell>
          <cell r="K33">
            <v>4</v>
          </cell>
          <cell r="L33">
            <v>1</v>
          </cell>
          <cell r="O33">
            <v>5</v>
          </cell>
        </row>
        <row r="34">
          <cell r="A34">
            <v>560063</v>
          </cell>
          <cell r="B34" t="str">
            <v>КРАСНОГВАРДЕЙСКАЯ РБ</v>
          </cell>
          <cell r="C34">
            <v>7396</v>
          </cell>
          <cell r="D34">
            <v>1740</v>
          </cell>
          <cell r="E34">
            <v>16117</v>
          </cell>
          <cell r="F34">
            <v>8448</v>
          </cell>
          <cell r="G34">
            <v>0.45889999999999997</v>
          </cell>
          <cell r="H34">
            <v>0.20599999999999999</v>
          </cell>
          <cell r="I34">
            <v>5</v>
          </cell>
          <cell r="J34">
            <v>1.39</v>
          </cell>
          <cell r="K34">
            <v>3.85</v>
          </cell>
          <cell r="L34">
            <v>0.32</v>
          </cell>
          <cell r="O34">
            <v>4.17</v>
          </cell>
        </row>
        <row r="35">
          <cell r="A35">
            <v>560064</v>
          </cell>
          <cell r="B35" t="str">
            <v>КУВАНДЫКСКАЯ ГБ</v>
          </cell>
          <cell r="C35">
            <v>34769</v>
          </cell>
          <cell r="D35">
            <v>41155</v>
          </cell>
          <cell r="E35">
            <v>79149</v>
          </cell>
          <cell r="F35">
            <v>65856</v>
          </cell>
          <cell r="G35">
            <v>0.43930000000000002</v>
          </cell>
          <cell r="H35">
            <v>0.62490000000000001</v>
          </cell>
          <cell r="I35">
            <v>5</v>
          </cell>
          <cell r="J35">
            <v>5</v>
          </cell>
          <cell r="K35">
            <v>3.85</v>
          </cell>
          <cell r="L35">
            <v>1.1499999999999999</v>
          </cell>
          <cell r="O35">
            <v>5</v>
          </cell>
        </row>
        <row r="36">
          <cell r="A36">
            <v>560065</v>
          </cell>
          <cell r="B36" t="str">
            <v>КУРМАНАЕВСКАЯ РБ</v>
          </cell>
          <cell r="C36">
            <v>11416</v>
          </cell>
          <cell r="D36">
            <v>12426</v>
          </cell>
          <cell r="E36">
            <v>26224</v>
          </cell>
          <cell r="F36">
            <v>18248</v>
          </cell>
          <cell r="G36">
            <v>0.43530000000000002</v>
          </cell>
          <cell r="H36">
            <v>0.68100000000000005</v>
          </cell>
          <cell r="I36">
            <v>5</v>
          </cell>
          <cell r="J36">
            <v>5</v>
          </cell>
          <cell r="K36">
            <v>0</v>
          </cell>
          <cell r="L36">
            <v>0.95</v>
          </cell>
          <cell r="M36">
            <v>1</v>
          </cell>
          <cell r="O36">
            <v>0.95</v>
          </cell>
        </row>
        <row r="37">
          <cell r="A37">
            <v>560066</v>
          </cell>
          <cell r="B37" t="str">
            <v>МАТВЕЕВСКАЯ РБ</v>
          </cell>
          <cell r="C37">
            <v>3170</v>
          </cell>
          <cell r="D37">
            <v>6160</v>
          </cell>
          <cell r="E37">
            <v>16113</v>
          </cell>
          <cell r="F37">
            <v>11098</v>
          </cell>
          <cell r="G37">
            <v>0.19670000000000001</v>
          </cell>
          <cell r="H37">
            <v>0.55510000000000004</v>
          </cell>
          <cell r="I37">
            <v>2.77</v>
          </cell>
          <cell r="J37">
            <v>5</v>
          </cell>
          <cell r="K37">
            <v>2.2200000000000002</v>
          </cell>
          <cell r="L37">
            <v>1</v>
          </cell>
          <cell r="O37">
            <v>3.22</v>
          </cell>
        </row>
        <row r="38">
          <cell r="A38">
            <v>560067</v>
          </cell>
          <cell r="B38" t="str">
            <v>НОВООРСКАЯ РБ</v>
          </cell>
          <cell r="C38">
            <v>4227</v>
          </cell>
          <cell r="D38">
            <v>15140</v>
          </cell>
          <cell r="E38">
            <v>25512</v>
          </cell>
          <cell r="F38">
            <v>26666</v>
          </cell>
          <cell r="G38">
            <v>0.16569999999999999</v>
          </cell>
          <cell r="H38">
            <v>0.56779999999999997</v>
          </cell>
          <cell r="I38">
            <v>1.81</v>
          </cell>
          <cell r="J38">
            <v>5</v>
          </cell>
          <cell r="K38">
            <v>1.38</v>
          </cell>
          <cell r="L38">
            <v>1.2</v>
          </cell>
          <cell r="O38">
            <v>2.58</v>
          </cell>
        </row>
        <row r="39">
          <cell r="A39">
            <v>560068</v>
          </cell>
          <cell r="B39" t="str">
            <v>НОВОСЕРГИЕВСКАЯ РБ</v>
          </cell>
          <cell r="C39">
            <v>9421</v>
          </cell>
          <cell r="D39">
            <v>13574</v>
          </cell>
          <cell r="E39">
            <v>33545</v>
          </cell>
          <cell r="F39">
            <v>23874</v>
          </cell>
          <cell r="G39">
            <v>0.28079999999999999</v>
          </cell>
          <cell r="H39">
            <v>0.56859999999999999</v>
          </cell>
          <cell r="I39">
            <v>5</v>
          </cell>
          <cell r="J39">
            <v>5</v>
          </cell>
          <cell r="K39">
            <v>3.85</v>
          </cell>
          <cell r="L39">
            <v>1.1499999999999999</v>
          </cell>
          <cell r="O39">
            <v>5</v>
          </cell>
        </row>
        <row r="40">
          <cell r="A40">
            <v>560069</v>
          </cell>
          <cell r="B40" t="str">
            <v>ОКТЯБРЬСКАЯ РБ</v>
          </cell>
          <cell r="C40">
            <v>16071</v>
          </cell>
          <cell r="D40">
            <v>9947</v>
          </cell>
          <cell r="E40">
            <v>31040</v>
          </cell>
          <cell r="F40">
            <v>14650</v>
          </cell>
          <cell r="G40">
            <v>0.51780000000000004</v>
          </cell>
          <cell r="H40">
            <v>0.67900000000000005</v>
          </cell>
          <cell r="I40">
            <v>5</v>
          </cell>
          <cell r="J40">
            <v>5</v>
          </cell>
          <cell r="K40">
            <v>0</v>
          </cell>
          <cell r="L40">
            <v>1.1000000000000001</v>
          </cell>
          <cell r="M40">
            <v>1</v>
          </cell>
          <cell r="O40">
            <v>1.1000000000000001</v>
          </cell>
        </row>
        <row r="41">
          <cell r="A41">
            <v>560070</v>
          </cell>
          <cell r="B41" t="str">
            <v>ОРЕНБУРГСКАЯ РБ</v>
          </cell>
          <cell r="C41">
            <v>34746</v>
          </cell>
          <cell r="D41">
            <v>42480</v>
          </cell>
          <cell r="E41">
            <v>118799</v>
          </cell>
          <cell r="F41">
            <v>84792</v>
          </cell>
          <cell r="G41">
            <v>0.29249999999999998</v>
          </cell>
          <cell r="H41">
            <v>0.501</v>
          </cell>
          <cell r="I41">
            <v>5</v>
          </cell>
          <cell r="J41">
            <v>5</v>
          </cell>
          <cell r="K41">
            <v>3.8</v>
          </cell>
          <cell r="L41">
            <v>1.2</v>
          </cell>
          <cell r="O41">
            <v>5</v>
          </cell>
        </row>
        <row r="42">
          <cell r="A42">
            <v>560071</v>
          </cell>
          <cell r="B42" t="str">
            <v>ПЕРВОМАЙСКАЯ РБ</v>
          </cell>
          <cell r="C42">
            <v>10844</v>
          </cell>
          <cell r="D42">
            <v>17302</v>
          </cell>
          <cell r="E42">
            <v>27769</v>
          </cell>
          <cell r="F42">
            <v>30984</v>
          </cell>
          <cell r="G42">
            <v>0.39050000000000001</v>
          </cell>
          <cell r="H42">
            <v>0.55840000000000001</v>
          </cell>
          <cell r="I42">
            <v>5</v>
          </cell>
          <cell r="J42">
            <v>5</v>
          </cell>
          <cell r="K42">
            <v>0</v>
          </cell>
          <cell r="L42">
            <v>1.25</v>
          </cell>
          <cell r="M42">
            <v>1</v>
          </cell>
          <cell r="O42">
            <v>1.25</v>
          </cell>
        </row>
        <row r="43">
          <cell r="A43">
            <v>560072</v>
          </cell>
          <cell r="B43" t="str">
            <v>ПЕРЕВОЛОЦКАЯ РБ</v>
          </cell>
          <cell r="C43">
            <v>11359</v>
          </cell>
          <cell r="D43">
            <v>11962</v>
          </cell>
          <cell r="E43">
            <v>26219</v>
          </cell>
          <cell r="F43">
            <v>21569</v>
          </cell>
          <cell r="G43">
            <v>0.43319999999999997</v>
          </cell>
          <cell r="H43">
            <v>0.55459999999999998</v>
          </cell>
          <cell r="I43">
            <v>5</v>
          </cell>
          <cell r="J43">
            <v>5</v>
          </cell>
          <cell r="K43">
            <v>3.95</v>
          </cell>
          <cell r="L43">
            <v>1.05</v>
          </cell>
          <cell r="O43">
            <v>5</v>
          </cell>
        </row>
        <row r="44">
          <cell r="A44">
            <v>560073</v>
          </cell>
          <cell r="B44" t="str">
            <v>ПОНОМАРЕВСКАЯ РБ</v>
          </cell>
          <cell r="C44">
            <v>5082</v>
          </cell>
          <cell r="D44">
            <v>5498</v>
          </cell>
          <cell r="E44">
            <v>21699</v>
          </cell>
          <cell r="F44">
            <v>9069</v>
          </cell>
          <cell r="G44">
            <v>0.23419999999999999</v>
          </cell>
          <cell r="H44">
            <v>0.60619999999999996</v>
          </cell>
          <cell r="I44">
            <v>3.92</v>
          </cell>
          <cell r="J44">
            <v>5</v>
          </cell>
          <cell r="K44">
            <v>3.25</v>
          </cell>
          <cell r="L44">
            <v>0.85</v>
          </cell>
          <cell r="O44">
            <v>4.0999999999999996</v>
          </cell>
        </row>
        <row r="45">
          <cell r="A45">
            <v>560074</v>
          </cell>
          <cell r="B45" t="str">
            <v>САКМАРСКАЯ  РБ</v>
          </cell>
          <cell r="C45">
            <v>6330</v>
          </cell>
          <cell r="D45">
            <v>11162</v>
          </cell>
          <cell r="E45">
            <v>25681</v>
          </cell>
          <cell r="F45">
            <v>21030</v>
          </cell>
          <cell r="G45">
            <v>0.2465</v>
          </cell>
          <cell r="H45">
            <v>0.53080000000000005</v>
          </cell>
          <cell r="I45">
            <v>4.3</v>
          </cell>
          <cell r="J45">
            <v>5</v>
          </cell>
          <cell r="K45">
            <v>0</v>
          </cell>
          <cell r="L45">
            <v>1.2</v>
          </cell>
          <cell r="M45">
            <v>1</v>
          </cell>
          <cell r="O45">
            <v>1.2</v>
          </cell>
        </row>
        <row r="46">
          <cell r="A46">
            <v>560075</v>
          </cell>
          <cell r="B46" t="str">
            <v>САРАКТАШСКАЯ РБ</v>
          </cell>
          <cell r="C46">
            <v>15754</v>
          </cell>
          <cell r="D46">
            <v>21626</v>
          </cell>
          <cell r="E46">
            <v>53666</v>
          </cell>
          <cell r="F46">
            <v>33202</v>
          </cell>
          <cell r="G46">
            <v>0.29360000000000003</v>
          </cell>
          <cell r="H46">
            <v>0.65129999999999999</v>
          </cell>
          <cell r="I46">
            <v>5</v>
          </cell>
          <cell r="J46">
            <v>5</v>
          </cell>
          <cell r="K46">
            <v>3.85</v>
          </cell>
          <cell r="L46">
            <v>1.1499999999999999</v>
          </cell>
          <cell r="O46">
            <v>5</v>
          </cell>
        </row>
        <row r="47">
          <cell r="A47">
            <v>560076</v>
          </cell>
          <cell r="B47" t="str">
            <v>СВЕТЛИНСКАЯ РБ</v>
          </cell>
          <cell r="C47">
            <v>2677</v>
          </cell>
          <cell r="D47">
            <v>3395</v>
          </cell>
          <cell r="E47">
            <v>8022</v>
          </cell>
          <cell r="F47">
            <v>7291</v>
          </cell>
          <cell r="G47">
            <v>0.3337</v>
          </cell>
          <cell r="H47">
            <v>0.46560000000000001</v>
          </cell>
          <cell r="I47">
            <v>5</v>
          </cell>
          <cell r="J47">
            <v>5</v>
          </cell>
          <cell r="K47">
            <v>3.9</v>
          </cell>
          <cell r="L47">
            <v>1.1000000000000001</v>
          </cell>
          <cell r="O47">
            <v>5</v>
          </cell>
        </row>
        <row r="48">
          <cell r="A48">
            <v>560077</v>
          </cell>
          <cell r="B48" t="str">
            <v>СЕВЕРНАЯ РБ</v>
          </cell>
          <cell r="C48">
            <v>4901</v>
          </cell>
          <cell r="D48">
            <v>5399</v>
          </cell>
          <cell r="E48">
            <v>23688</v>
          </cell>
          <cell r="F48">
            <v>9633</v>
          </cell>
          <cell r="G48">
            <v>0.2069</v>
          </cell>
          <cell r="H48">
            <v>0.5605</v>
          </cell>
          <cell r="I48">
            <v>3.08</v>
          </cell>
          <cell r="J48">
            <v>5</v>
          </cell>
          <cell r="K48">
            <v>2.56</v>
          </cell>
          <cell r="L48">
            <v>0.85</v>
          </cell>
          <cell r="O48">
            <v>3.41</v>
          </cell>
        </row>
        <row r="49">
          <cell r="A49">
            <v>560078</v>
          </cell>
          <cell r="B49" t="str">
            <v>СОЛЬ-ИЛЕЦКАЯ ГБ</v>
          </cell>
          <cell r="C49">
            <v>10828</v>
          </cell>
          <cell r="D49">
            <v>19833</v>
          </cell>
          <cell r="E49">
            <v>45880</v>
          </cell>
          <cell r="F49">
            <v>34829</v>
          </cell>
          <cell r="G49">
            <v>0.23599999999999999</v>
          </cell>
          <cell r="H49">
            <v>0.56940000000000002</v>
          </cell>
          <cell r="I49">
            <v>3.98</v>
          </cell>
          <cell r="J49">
            <v>5</v>
          </cell>
          <cell r="K49">
            <v>2.99</v>
          </cell>
          <cell r="L49">
            <v>1.25</v>
          </cell>
          <cell r="O49">
            <v>4.24</v>
          </cell>
        </row>
        <row r="50">
          <cell r="A50">
            <v>560079</v>
          </cell>
          <cell r="B50" t="str">
            <v>СОРОЧИНСКАЯ ГБ</v>
          </cell>
          <cell r="C50">
            <v>21452</v>
          </cell>
          <cell r="D50">
            <v>26591</v>
          </cell>
          <cell r="E50">
            <v>77520</v>
          </cell>
          <cell r="F50">
            <v>50173</v>
          </cell>
          <cell r="G50">
            <v>0.2767</v>
          </cell>
          <cell r="H50">
            <v>0.53</v>
          </cell>
          <cell r="I50">
            <v>5</v>
          </cell>
          <cell r="J50">
            <v>5</v>
          </cell>
          <cell r="K50">
            <v>3.85</v>
          </cell>
          <cell r="L50">
            <v>1.1499999999999999</v>
          </cell>
          <cell r="O50">
            <v>5</v>
          </cell>
        </row>
        <row r="51">
          <cell r="A51">
            <v>560080</v>
          </cell>
          <cell r="B51" t="str">
            <v>ТАШЛИНСКАЯ РБ</v>
          </cell>
          <cell r="C51">
            <v>3833</v>
          </cell>
          <cell r="D51">
            <v>9073</v>
          </cell>
          <cell r="E51">
            <v>23064</v>
          </cell>
          <cell r="F51">
            <v>22735</v>
          </cell>
          <cell r="G51">
            <v>0.16619999999999999</v>
          </cell>
          <cell r="H51">
            <v>0.39910000000000001</v>
          </cell>
          <cell r="I51">
            <v>1.82</v>
          </cell>
          <cell r="J51">
            <v>4.76</v>
          </cell>
          <cell r="K51">
            <v>1.4</v>
          </cell>
          <cell r="L51">
            <v>1.0900000000000001</v>
          </cell>
          <cell r="O51">
            <v>2.4900000000000002</v>
          </cell>
        </row>
        <row r="52">
          <cell r="A52">
            <v>560081</v>
          </cell>
          <cell r="B52" t="str">
            <v>ТОЦКАЯ РБ</v>
          </cell>
          <cell r="C52">
            <v>7373</v>
          </cell>
          <cell r="D52">
            <v>12564</v>
          </cell>
          <cell r="E52">
            <v>21963</v>
          </cell>
          <cell r="F52">
            <v>22524</v>
          </cell>
          <cell r="G52">
            <v>0.3357</v>
          </cell>
          <cell r="H52">
            <v>0.55779999999999996</v>
          </cell>
          <cell r="I52">
            <v>5</v>
          </cell>
          <cell r="J52">
            <v>5</v>
          </cell>
          <cell r="K52">
            <v>3.75</v>
          </cell>
          <cell r="L52">
            <v>1.25</v>
          </cell>
          <cell r="O52">
            <v>5</v>
          </cell>
        </row>
        <row r="53">
          <cell r="A53">
            <v>560082</v>
          </cell>
          <cell r="B53" t="str">
            <v>ТЮЛЬГАНСКАЯ РБ</v>
          </cell>
          <cell r="C53">
            <v>6405</v>
          </cell>
          <cell r="D53">
            <v>11028</v>
          </cell>
          <cell r="E53">
            <v>27838</v>
          </cell>
          <cell r="F53">
            <v>18512</v>
          </cell>
          <cell r="G53">
            <v>0.2301</v>
          </cell>
          <cell r="H53">
            <v>0.59570000000000001</v>
          </cell>
          <cell r="I53">
            <v>3.8</v>
          </cell>
          <cell r="J53">
            <v>5</v>
          </cell>
          <cell r="K53">
            <v>3.04</v>
          </cell>
          <cell r="L53">
            <v>1</v>
          </cell>
          <cell r="O53">
            <v>4.04</v>
          </cell>
        </row>
        <row r="54">
          <cell r="A54">
            <v>560083</v>
          </cell>
          <cell r="B54" t="str">
            <v>ШАРЛЫКСКАЯ РБ</v>
          </cell>
          <cell r="C54">
            <v>6350</v>
          </cell>
          <cell r="D54">
            <v>9666</v>
          </cell>
          <cell r="E54">
            <v>23414</v>
          </cell>
          <cell r="F54">
            <v>15599</v>
          </cell>
          <cell r="G54">
            <v>0.2712</v>
          </cell>
          <cell r="H54">
            <v>0.61970000000000003</v>
          </cell>
          <cell r="I54">
            <v>5</v>
          </cell>
          <cell r="J54">
            <v>5</v>
          </cell>
          <cell r="K54">
            <v>4.05</v>
          </cell>
          <cell r="L54">
            <v>0.95</v>
          </cell>
          <cell r="O54">
            <v>5</v>
          </cell>
        </row>
        <row r="55">
          <cell r="A55">
            <v>560084</v>
          </cell>
          <cell r="B55" t="str">
            <v>ЯСНЕНСКАЯ ГБ</v>
          </cell>
          <cell r="C55">
            <v>3632</v>
          </cell>
          <cell r="D55">
            <v>7181</v>
          </cell>
          <cell r="E55">
            <v>23183</v>
          </cell>
          <cell r="F55">
            <v>20373</v>
          </cell>
          <cell r="G55">
            <v>0.15670000000000001</v>
          </cell>
          <cell r="H55">
            <v>0.35249999999999998</v>
          </cell>
          <cell r="I55">
            <v>1.53</v>
          </cell>
          <cell r="J55">
            <v>3.95</v>
          </cell>
          <cell r="K55">
            <v>1.1299999999999999</v>
          </cell>
          <cell r="L55">
            <v>1.03</v>
          </cell>
          <cell r="O55">
            <v>2.16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4065</v>
          </cell>
          <cell r="D56">
            <v>147</v>
          </cell>
          <cell r="E56">
            <v>15438</v>
          </cell>
          <cell r="F56">
            <v>1065</v>
          </cell>
          <cell r="G56">
            <v>0.26329999999999998</v>
          </cell>
          <cell r="H56">
            <v>0.13800000000000001</v>
          </cell>
          <cell r="I56">
            <v>4.82</v>
          </cell>
          <cell r="J56">
            <v>0.21</v>
          </cell>
          <cell r="K56">
            <v>4.63</v>
          </cell>
          <cell r="L56">
            <v>0.01</v>
          </cell>
          <cell r="O56">
            <v>4.6399999999999997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6252</v>
          </cell>
          <cell r="D57">
            <v>1434</v>
          </cell>
          <cell r="E57">
            <v>21474</v>
          </cell>
          <cell r="F57">
            <v>2104</v>
          </cell>
          <cell r="G57">
            <v>0.29110000000000003</v>
          </cell>
          <cell r="H57">
            <v>0.68159999999999998</v>
          </cell>
          <cell r="I57">
            <v>5</v>
          </cell>
          <cell r="J57">
            <v>5</v>
          </cell>
          <cell r="K57">
            <v>0</v>
          </cell>
          <cell r="L57">
            <v>0.15</v>
          </cell>
          <cell r="M57">
            <v>1</v>
          </cell>
          <cell r="O57">
            <v>0.15</v>
          </cell>
        </row>
        <row r="58">
          <cell r="A58">
            <v>560087</v>
          </cell>
          <cell r="B58" t="str">
            <v>ОРСКАЯ УБ НА СТ. ОРСК</v>
          </cell>
          <cell r="C58">
            <v>4189</v>
          </cell>
          <cell r="D58">
            <v>0</v>
          </cell>
          <cell r="E58">
            <v>39062</v>
          </cell>
          <cell r="F58">
            <v>3</v>
          </cell>
          <cell r="G58">
            <v>0.1072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O58">
            <v>0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2027</v>
          </cell>
          <cell r="D59">
            <v>0</v>
          </cell>
          <cell r="E59">
            <v>8037</v>
          </cell>
          <cell r="F59">
            <v>0</v>
          </cell>
          <cell r="G59">
            <v>0.25219999999999998</v>
          </cell>
          <cell r="H59">
            <v>0</v>
          </cell>
          <cell r="I59">
            <v>4.4800000000000004</v>
          </cell>
          <cell r="J59">
            <v>0</v>
          </cell>
          <cell r="K59">
            <v>4.4800000000000004</v>
          </cell>
          <cell r="L59">
            <v>0</v>
          </cell>
          <cell r="O59">
            <v>4.4800000000000004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1446</v>
          </cell>
          <cell r="D60">
            <v>0</v>
          </cell>
          <cell r="E60">
            <v>9268</v>
          </cell>
          <cell r="F60">
            <v>0</v>
          </cell>
          <cell r="G60">
            <v>0.156</v>
          </cell>
          <cell r="H60">
            <v>0</v>
          </cell>
          <cell r="I60">
            <v>1.51</v>
          </cell>
          <cell r="J60">
            <v>0</v>
          </cell>
          <cell r="K60">
            <v>1.51</v>
          </cell>
          <cell r="L60">
            <v>0</v>
          </cell>
          <cell r="O60">
            <v>1.51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20</v>
          </cell>
          <cell r="D61">
            <v>48</v>
          </cell>
          <cell r="E61">
            <v>179</v>
          </cell>
          <cell r="F61">
            <v>67</v>
          </cell>
          <cell r="G61">
            <v>0.11169999999999999</v>
          </cell>
          <cell r="H61">
            <v>0.71640000000000004</v>
          </cell>
          <cell r="I61">
            <v>0.14000000000000001</v>
          </cell>
          <cell r="J61">
            <v>5</v>
          </cell>
          <cell r="K61">
            <v>0.13</v>
          </cell>
          <cell r="L61">
            <v>0.3</v>
          </cell>
          <cell r="O61">
            <v>0.43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551</v>
          </cell>
          <cell r="D62">
            <v>0</v>
          </cell>
          <cell r="E62">
            <v>2922</v>
          </cell>
          <cell r="F62">
            <v>0</v>
          </cell>
          <cell r="G62">
            <v>0.18859999999999999</v>
          </cell>
          <cell r="H62">
            <v>0</v>
          </cell>
          <cell r="I62">
            <v>2.52</v>
          </cell>
          <cell r="J62">
            <v>0</v>
          </cell>
          <cell r="K62">
            <v>2.52</v>
          </cell>
          <cell r="L62">
            <v>0</v>
          </cell>
          <cell r="O62">
            <v>2.52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206</v>
          </cell>
          <cell r="D63">
            <v>24</v>
          </cell>
          <cell r="E63">
            <v>1083</v>
          </cell>
          <cell r="F63">
            <v>75</v>
          </cell>
          <cell r="G63">
            <v>0.19020000000000001</v>
          </cell>
          <cell r="H63">
            <v>0.32</v>
          </cell>
          <cell r="I63">
            <v>2.56</v>
          </cell>
          <cell r="J63">
            <v>3.38</v>
          </cell>
          <cell r="K63">
            <v>2.41</v>
          </cell>
          <cell r="L63">
            <v>0.2</v>
          </cell>
          <cell r="O63">
            <v>2.61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29629</v>
          </cell>
          <cell r="D64">
            <v>14</v>
          </cell>
          <cell r="E64">
            <v>125189</v>
          </cell>
          <cell r="F64">
            <v>111</v>
          </cell>
          <cell r="G64">
            <v>0.23669999999999999</v>
          </cell>
          <cell r="H64">
            <v>0.12609999999999999</v>
          </cell>
          <cell r="I64">
            <v>4</v>
          </cell>
          <cell r="J64">
            <v>0</v>
          </cell>
          <cell r="K64">
            <v>4</v>
          </cell>
          <cell r="L64">
            <v>0</v>
          </cell>
          <cell r="O64">
            <v>4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23027</v>
          </cell>
          <cell r="D65">
            <v>35613</v>
          </cell>
          <cell r="E65">
            <v>145016</v>
          </cell>
          <cell r="F65">
            <v>109390</v>
          </cell>
          <cell r="G65">
            <v>0.1588</v>
          </cell>
          <cell r="H65">
            <v>0.3256</v>
          </cell>
          <cell r="I65">
            <v>1.59</v>
          </cell>
          <cell r="J65">
            <v>3.48</v>
          </cell>
          <cell r="K65">
            <v>1.21</v>
          </cell>
          <cell r="L65">
            <v>0.84</v>
          </cell>
          <cell r="O65">
            <v>2.0499999999999998</v>
          </cell>
        </row>
      </sheetData>
      <sheetData sheetId="3">
        <row r="6">
          <cell r="A6">
            <v>560002</v>
          </cell>
          <cell r="B6" t="str">
            <v>ОРЕНБУРГ ОБЛАСТНАЯ КБ  № 2</v>
          </cell>
          <cell r="C6">
            <v>1493</v>
          </cell>
          <cell r="D6">
            <v>0</v>
          </cell>
          <cell r="E6">
            <v>3967</v>
          </cell>
          <cell r="F6">
            <v>0</v>
          </cell>
          <cell r="G6">
            <v>0.37640000000000001</v>
          </cell>
          <cell r="H6">
            <v>0</v>
          </cell>
          <cell r="I6">
            <v>3.74</v>
          </cell>
          <cell r="J6">
            <v>0</v>
          </cell>
          <cell r="K6">
            <v>3.74</v>
          </cell>
          <cell r="L6">
            <v>0</v>
          </cell>
          <cell r="O6">
            <v>3.74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449</v>
          </cell>
          <cell r="D7">
            <v>0</v>
          </cell>
          <cell r="E7">
            <v>891</v>
          </cell>
          <cell r="F7">
            <v>0</v>
          </cell>
          <cell r="G7">
            <v>0.50390000000000001</v>
          </cell>
          <cell r="H7">
            <v>0</v>
          </cell>
          <cell r="I7">
            <v>5</v>
          </cell>
          <cell r="J7">
            <v>0</v>
          </cell>
          <cell r="K7">
            <v>5</v>
          </cell>
          <cell r="L7">
            <v>0</v>
          </cell>
          <cell r="O7">
            <v>5</v>
          </cell>
        </row>
        <row r="8">
          <cell r="A8">
            <v>560017</v>
          </cell>
          <cell r="B8" t="str">
            <v>ОРЕНБУРГ ГБУЗ ГКБ №1</v>
          </cell>
          <cell r="C8">
            <v>10614</v>
          </cell>
          <cell r="D8">
            <v>0</v>
          </cell>
          <cell r="E8">
            <v>18520</v>
          </cell>
          <cell r="F8">
            <v>0</v>
          </cell>
          <cell r="G8">
            <v>0.57310000000000005</v>
          </cell>
          <cell r="H8">
            <v>0</v>
          </cell>
          <cell r="I8">
            <v>5</v>
          </cell>
          <cell r="J8">
            <v>0</v>
          </cell>
          <cell r="K8">
            <v>5</v>
          </cell>
          <cell r="L8">
            <v>0</v>
          </cell>
          <cell r="O8">
            <v>5</v>
          </cell>
        </row>
        <row r="9">
          <cell r="A9">
            <v>560019</v>
          </cell>
          <cell r="B9" t="str">
            <v>ОРЕНБУРГ ГАУЗ ГКБ  №3</v>
          </cell>
          <cell r="C9">
            <v>11800</v>
          </cell>
          <cell r="D9">
            <v>1148</v>
          </cell>
          <cell r="E9">
            <v>21273</v>
          </cell>
          <cell r="F9">
            <v>2308</v>
          </cell>
          <cell r="G9">
            <v>0.55469999999999997</v>
          </cell>
          <cell r="H9">
            <v>0.49740000000000001</v>
          </cell>
          <cell r="I9">
            <v>5</v>
          </cell>
          <cell r="J9">
            <v>5</v>
          </cell>
          <cell r="K9">
            <v>4.8</v>
          </cell>
          <cell r="L9">
            <v>0.2</v>
          </cell>
          <cell r="O9">
            <v>5</v>
          </cell>
        </row>
        <row r="10">
          <cell r="A10">
            <v>560021</v>
          </cell>
          <cell r="B10" t="str">
            <v>ОРЕНБУРГ ГБУЗ ГКБ № 5</v>
          </cell>
          <cell r="C10">
            <v>8373</v>
          </cell>
          <cell r="D10">
            <v>28316</v>
          </cell>
          <cell r="E10">
            <v>13589</v>
          </cell>
          <cell r="F10">
            <v>64671</v>
          </cell>
          <cell r="G10">
            <v>0.61619999999999997</v>
          </cell>
          <cell r="H10">
            <v>0.43780000000000002</v>
          </cell>
          <cell r="I10">
            <v>5</v>
          </cell>
          <cell r="J10">
            <v>4.8499999999999996</v>
          </cell>
          <cell r="K10">
            <v>2.95</v>
          </cell>
          <cell r="L10">
            <v>1.99</v>
          </cell>
          <cell r="O10">
            <v>4.9400000000000004</v>
          </cell>
        </row>
        <row r="11">
          <cell r="A11">
            <v>560022</v>
          </cell>
          <cell r="B11" t="str">
            <v>ОРЕНБУРГ ГАУЗ ГКБ  №6</v>
          </cell>
          <cell r="C11">
            <v>8758</v>
          </cell>
          <cell r="D11">
            <v>19568</v>
          </cell>
          <cell r="E11">
            <v>16183</v>
          </cell>
          <cell r="F11">
            <v>40766</v>
          </cell>
          <cell r="G11">
            <v>0.54120000000000001</v>
          </cell>
          <cell r="H11">
            <v>0.48</v>
          </cell>
          <cell r="I11">
            <v>5</v>
          </cell>
          <cell r="J11">
            <v>5</v>
          </cell>
          <cell r="K11">
            <v>3.7</v>
          </cell>
          <cell r="L11">
            <v>1.3</v>
          </cell>
          <cell r="O11">
            <v>5</v>
          </cell>
        </row>
        <row r="12">
          <cell r="A12">
            <v>560024</v>
          </cell>
          <cell r="B12" t="str">
            <v>ОРЕНБУРГ ГАУЗ ДГКБ</v>
          </cell>
          <cell r="C12">
            <v>174</v>
          </cell>
          <cell r="D12">
            <v>37404</v>
          </cell>
          <cell r="E12">
            <v>481</v>
          </cell>
          <cell r="F12">
            <v>88995</v>
          </cell>
          <cell r="G12">
            <v>0.36170000000000002</v>
          </cell>
          <cell r="H12">
            <v>0.42030000000000001</v>
          </cell>
          <cell r="I12">
            <v>3.59</v>
          </cell>
          <cell r="J12">
            <v>4.6399999999999997</v>
          </cell>
          <cell r="K12">
            <v>0.18</v>
          </cell>
          <cell r="L12">
            <v>4.41</v>
          </cell>
          <cell r="O12">
            <v>4.59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10056</v>
          </cell>
          <cell r="D13">
            <v>12995</v>
          </cell>
          <cell r="E13">
            <v>22615</v>
          </cell>
          <cell r="F13">
            <v>36671</v>
          </cell>
          <cell r="G13">
            <v>0.44469999999999998</v>
          </cell>
          <cell r="H13">
            <v>0.35439999999999999</v>
          </cell>
          <cell r="I13">
            <v>4.43</v>
          </cell>
          <cell r="J13">
            <v>3.89</v>
          </cell>
          <cell r="K13">
            <v>3.68</v>
          </cell>
          <cell r="L13">
            <v>0.66</v>
          </cell>
          <cell r="O13">
            <v>4.34</v>
          </cell>
        </row>
        <row r="14">
          <cell r="A14">
            <v>560032</v>
          </cell>
          <cell r="B14" t="str">
            <v>ОРСКАЯ ГАУЗ ГБ № 2</v>
          </cell>
          <cell r="C14">
            <v>1289</v>
          </cell>
          <cell r="D14">
            <v>0</v>
          </cell>
          <cell r="E14">
            <v>5193</v>
          </cell>
          <cell r="F14">
            <v>0</v>
          </cell>
          <cell r="G14">
            <v>0.2482</v>
          </cell>
          <cell r="H14">
            <v>0</v>
          </cell>
          <cell r="I14">
            <v>2.44</v>
          </cell>
          <cell r="J14">
            <v>0</v>
          </cell>
          <cell r="K14">
            <v>2.44</v>
          </cell>
          <cell r="L14">
            <v>0</v>
          </cell>
          <cell r="O14">
            <v>2.44</v>
          </cell>
        </row>
        <row r="15">
          <cell r="A15">
            <v>560033</v>
          </cell>
          <cell r="B15" t="str">
            <v>ОРСКАЯ ГАУЗ ГБ № 3</v>
          </cell>
          <cell r="C15">
            <v>4896</v>
          </cell>
          <cell r="D15">
            <v>0</v>
          </cell>
          <cell r="E15">
            <v>9391</v>
          </cell>
          <cell r="F15">
            <v>0</v>
          </cell>
          <cell r="G15">
            <v>0.52139999999999997</v>
          </cell>
          <cell r="H15">
            <v>0</v>
          </cell>
          <cell r="I15">
            <v>5</v>
          </cell>
          <cell r="J15">
            <v>0</v>
          </cell>
          <cell r="K15">
            <v>5</v>
          </cell>
          <cell r="L15">
            <v>0</v>
          </cell>
          <cell r="O15">
            <v>5</v>
          </cell>
        </row>
        <row r="16">
          <cell r="A16">
            <v>560034</v>
          </cell>
          <cell r="B16" t="str">
            <v>ОРСКАЯ ГАУЗ ГБ № 4</v>
          </cell>
          <cell r="C16">
            <v>4125</v>
          </cell>
          <cell r="D16">
            <v>0</v>
          </cell>
          <cell r="E16">
            <v>9527</v>
          </cell>
          <cell r="F16">
            <v>0</v>
          </cell>
          <cell r="G16">
            <v>0.433</v>
          </cell>
          <cell r="H16">
            <v>0</v>
          </cell>
          <cell r="I16">
            <v>4.3099999999999996</v>
          </cell>
          <cell r="J16">
            <v>0</v>
          </cell>
          <cell r="K16">
            <v>4.3099999999999996</v>
          </cell>
          <cell r="L16">
            <v>0</v>
          </cell>
          <cell r="O16">
            <v>4.3099999999999996</v>
          </cell>
        </row>
        <row r="17">
          <cell r="A17">
            <v>560035</v>
          </cell>
          <cell r="B17" t="str">
            <v>ОРСКАЯ ГАУЗ ГБ № 5</v>
          </cell>
          <cell r="C17">
            <v>0</v>
          </cell>
          <cell r="D17">
            <v>16348</v>
          </cell>
          <cell r="E17">
            <v>0</v>
          </cell>
          <cell r="F17">
            <v>41390</v>
          </cell>
          <cell r="G17">
            <v>0</v>
          </cell>
          <cell r="H17">
            <v>0.39500000000000002</v>
          </cell>
          <cell r="I17">
            <v>0</v>
          </cell>
          <cell r="J17">
            <v>4.3600000000000003</v>
          </cell>
          <cell r="K17">
            <v>0</v>
          </cell>
          <cell r="L17">
            <v>4.1399999999999997</v>
          </cell>
          <cell r="O17">
            <v>4.1399999999999997</v>
          </cell>
        </row>
        <row r="18">
          <cell r="A18">
            <v>560036</v>
          </cell>
          <cell r="B18" t="str">
            <v>ОРСКАЯ ГАУЗ ГБ № 1</v>
          </cell>
          <cell r="C18">
            <v>6126</v>
          </cell>
          <cell r="D18">
            <v>6959</v>
          </cell>
          <cell r="E18">
            <v>11900</v>
          </cell>
          <cell r="F18">
            <v>17705</v>
          </cell>
          <cell r="G18">
            <v>0.51480000000000004</v>
          </cell>
          <cell r="H18">
            <v>0.3931</v>
          </cell>
          <cell r="I18">
            <v>5</v>
          </cell>
          <cell r="J18">
            <v>4.33</v>
          </cell>
          <cell r="K18">
            <v>4.05</v>
          </cell>
          <cell r="L18">
            <v>0.82</v>
          </cell>
          <cell r="O18">
            <v>4.87</v>
          </cell>
        </row>
        <row r="19">
          <cell r="A19">
            <v>560041</v>
          </cell>
          <cell r="B19" t="str">
            <v>НОВОТРОИЦКАЯ ГАУЗ ДГБ</v>
          </cell>
          <cell r="C19">
            <v>0</v>
          </cell>
          <cell r="D19">
            <v>11357</v>
          </cell>
          <cell r="E19">
            <v>0</v>
          </cell>
          <cell r="F19">
            <v>29209</v>
          </cell>
          <cell r="G19">
            <v>0</v>
          </cell>
          <cell r="H19">
            <v>0.38879999999999998</v>
          </cell>
          <cell r="I19">
            <v>0</v>
          </cell>
          <cell r="J19">
            <v>4.28</v>
          </cell>
          <cell r="K19">
            <v>0</v>
          </cell>
          <cell r="L19">
            <v>4.07</v>
          </cell>
          <cell r="O19">
            <v>4.07</v>
          </cell>
        </row>
        <row r="20">
          <cell r="A20">
            <v>560043</v>
          </cell>
          <cell r="B20" t="str">
            <v>МЕДНОГОРСКАЯ ГБ</v>
          </cell>
          <cell r="C20">
            <v>1688</v>
          </cell>
          <cell r="D20">
            <v>1241</v>
          </cell>
          <cell r="E20">
            <v>5277</v>
          </cell>
          <cell r="F20">
            <v>7620</v>
          </cell>
          <cell r="G20">
            <v>0.31990000000000002</v>
          </cell>
          <cell r="H20">
            <v>0.16289999999999999</v>
          </cell>
          <cell r="I20">
            <v>3.16</v>
          </cell>
          <cell r="J20">
            <v>1.7</v>
          </cell>
          <cell r="K20">
            <v>2.5299999999999998</v>
          </cell>
          <cell r="L20">
            <v>0.34</v>
          </cell>
          <cell r="O20">
            <v>2.87</v>
          </cell>
        </row>
        <row r="21">
          <cell r="A21">
            <v>560045</v>
          </cell>
          <cell r="B21" t="str">
            <v>БУГУРУСЛАНСКАЯ ГБ</v>
          </cell>
          <cell r="C21">
            <v>2116</v>
          </cell>
          <cell r="D21">
            <v>4770</v>
          </cell>
          <cell r="E21">
            <v>4822</v>
          </cell>
          <cell r="F21">
            <v>9241</v>
          </cell>
          <cell r="G21">
            <v>0.43880000000000002</v>
          </cell>
          <cell r="H21">
            <v>0.51619999999999999</v>
          </cell>
          <cell r="I21">
            <v>4.37</v>
          </cell>
          <cell r="J21">
            <v>5</v>
          </cell>
          <cell r="K21">
            <v>3.41</v>
          </cell>
          <cell r="L21">
            <v>1.1000000000000001</v>
          </cell>
          <cell r="O21">
            <v>4.51</v>
          </cell>
        </row>
        <row r="22">
          <cell r="A22">
            <v>560047</v>
          </cell>
          <cell r="B22" t="str">
            <v>БУГУРУСЛАНСКАЯ РБ</v>
          </cell>
          <cell r="C22">
            <v>2670</v>
          </cell>
          <cell r="D22">
            <v>3990</v>
          </cell>
          <cell r="E22">
            <v>7308</v>
          </cell>
          <cell r="F22">
            <v>12479</v>
          </cell>
          <cell r="G22">
            <v>0.3654</v>
          </cell>
          <cell r="H22">
            <v>0.31969999999999998</v>
          </cell>
          <cell r="I22">
            <v>3.62</v>
          </cell>
          <cell r="J22">
            <v>3.49</v>
          </cell>
          <cell r="K22">
            <v>2.82</v>
          </cell>
          <cell r="L22">
            <v>0.77</v>
          </cell>
          <cell r="O22">
            <v>3.59</v>
          </cell>
        </row>
        <row r="23">
          <cell r="A23">
            <v>560052</v>
          </cell>
          <cell r="B23" t="str">
            <v>АБДУЛИНСКАЯ ГБ</v>
          </cell>
          <cell r="C23">
            <v>2054</v>
          </cell>
          <cell r="D23">
            <v>2052</v>
          </cell>
          <cell r="E23">
            <v>4441</v>
          </cell>
          <cell r="F23">
            <v>7266</v>
          </cell>
          <cell r="G23">
            <v>0.46250000000000002</v>
          </cell>
          <cell r="H23">
            <v>0.28239999999999998</v>
          </cell>
          <cell r="I23">
            <v>4.6100000000000003</v>
          </cell>
          <cell r="J23">
            <v>3.07</v>
          </cell>
          <cell r="K23">
            <v>3.5</v>
          </cell>
          <cell r="L23">
            <v>0.74</v>
          </cell>
          <cell r="O23">
            <v>4.24</v>
          </cell>
        </row>
        <row r="24">
          <cell r="A24">
            <v>560053</v>
          </cell>
          <cell r="B24" t="str">
            <v>АДАМОВСКАЯ РБ</v>
          </cell>
          <cell r="C24">
            <v>2213</v>
          </cell>
          <cell r="D24">
            <v>1830</v>
          </cell>
          <cell r="E24">
            <v>3979</v>
          </cell>
          <cell r="F24">
            <v>5552</v>
          </cell>
          <cell r="G24">
            <v>0.55620000000000003</v>
          </cell>
          <cell r="H24">
            <v>0.3296</v>
          </cell>
          <cell r="I24">
            <v>5</v>
          </cell>
          <cell r="J24">
            <v>3.61</v>
          </cell>
          <cell r="K24">
            <v>3.9</v>
          </cell>
          <cell r="L24">
            <v>0.79</v>
          </cell>
          <cell r="O24">
            <v>4.6900000000000004</v>
          </cell>
        </row>
        <row r="25">
          <cell r="A25">
            <v>560054</v>
          </cell>
          <cell r="B25" t="str">
            <v>АКБУЛАКСКАЯ РБ</v>
          </cell>
          <cell r="C25">
            <v>1589</v>
          </cell>
          <cell r="D25">
            <v>1616</v>
          </cell>
          <cell r="E25">
            <v>3993</v>
          </cell>
          <cell r="F25">
            <v>6484</v>
          </cell>
          <cell r="G25">
            <v>0.39789999999999998</v>
          </cell>
          <cell r="H25">
            <v>0.2492</v>
          </cell>
          <cell r="I25">
            <v>3.95</v>
          </cell>
          <cell r="J25">
            <v>2.68</v>
          </cell>
          <cell r="K25">
            <v>2.96</v>
          </cell>
          <cell r="L25">
            <v>0.67</v>
          </cell>
          <cell r="O25">
            <v>3.63</v>
          </cell>
        </row>
        <row r="26">
          <cell r="A26">
            <v>560055</v>
          </cell>
          <cell r="B26" t="str">
            <v>АЛЕКСАНДРОВСКАЯ РБ</v>
          </cell>
          <cell r="C26">
            <v>1087</v>
          </cell>
          <cell r="D26">
            <v>953</v>
          </cell>
          <cell r="E26">
            <v>2887</v>
          </cell>
          <cell r="F26">
            <v>4247</v>
          </cell>
          <cell r="G26">
            <v>0.3765</v>
          </cell>
          <cell r="H26">
            <v>0.22439999999999999</v>
          </cell>
          <cell r="I26">
            <v>3.74</v>
          </cell>
          <cell r="J26">
            <v>2.4</v>
          </cell>
          <cell r="K26">
            <v>2.99</v>
          </cell>
          <cell r="L26">
            <v>0.48</v>
          </cell>
          <cell r="O26">
            <v>3.47</v>
          </cell>
        </row>
        <row r="27">
          <cell r="A27">
            <v>560056</v>
          </cell>
          <cell r="B27" t="str">
            <v>АСЕКЕЕВСКАЯ РБ</v>
          </cell>
          <cell r="C27">
            <v>1842</v>
          </cell>
          <cell r="D27">
            <v>1469</v>
          </cell>
          <cell r="E27">
            <v>3935</v>
          </cell>
          <cell r="F27">
            <v>4349</v>
          </cell>
          <cell r="G27">
            <v>0.46810000000000002</v>
          </cell>
          <cell r="H27">
            <v>0.33779999999999999</v>
          </cell>
          <cell r="I27">
            <v>4.66</v>
          </cell>
          <cell r="J27">
            <v>3.7</v>
          </cell>
          <cell r="K27">
            <v>3.82</v>
          </cell>
          <cell r="L27">
            <v>0.67</v>
          </cell>
          <cell r="O27">
            <v>4.49</v>
          </cell>
        </row>
        <row r="28">
          <cell r="A28">
            <v>560057</v>
          </cell>
          <cell r="B28" t="str">
            <v>БЕЛЯЕВСКАЯ РБ</v>
          </cell>
          <cell r="C28">
            <v>1760</v>
          </cell>
          <cell r="D28">
            <v>2227</v>
          </cell>
          <cell r="E28">
            <v>3166</v>
          </cell>
          <cell r="F28">
            <v>5028</v>
          </cell>
          <cell r="G28">
            <v>0.55589999999999995</v>
          </cell>
          <cell r="H28">
            <v>0.44290000000000002</v>
          </cell>
          <cell r="I28">
            <v>5</v>
          </cell>
          <cell r="J28">
            <v>4.9000000000000004</v>
          </cell>
          <cell r="K28">
            <v>3.95</v>
          </cell>
          <cell r="L28">
            <v>1.03</v>
          </cell>
          <cell r="O28">
            <v>4.9800000000000004</v>
          </cell>
        </row>
        <row r="29">
          <cell r="A29">
            <v>560058</v>
          </cell>
          <cell r="B29" t="str">
            <v>ГАЙСКАЯ ГБ</v>
          </cell>
          <cell r="C29">
            <v>3867</v>
          </cell>
          <cell r="D29">
            <v>4612</v>
          </cell>
          <cell r="E29">
            <v>8378</v>
          </cell>
          <cell r="F29">
            <v>13409</v>
          </cell>
          <cell r="G29">
            <v>0.46160000000000001</v>
          </cell>
          <cell r="H29">
            <v>0.34389999999999998</v>
          </cell>
          <cell r="I29">
            <v>4.5999999999999996</v>
          </cell>
          <cell r="J29">
            <v>3.77</v>
          </cell>
          <cell r="K29">
            <v>3.59</v>
          </cell>
          <cell r="L29">
            <v>0.83</v>
          </cell>
          <cell r="O29">
            <v>4.42</v>
          </cell>
        </row>
        <row r="30">
          <cell r="A30">
            <v>560059</v>
          </cell>
          <cell r="B30" t="str">
            <v>ГРАЧЕВСКАЯ РБ</v>
          </cell>
          <cell r="C30">
            <v>1411</v>
          </cell>
          <cell r="D30">
            <v>1628</v>
          </cell>
          <cell r="E30">
            <v>2683</v>
          </cell>
          <cell r="F30">
            <v>4050</v>
          </cell>
          <cell r="G30">
            <v>0.52590000000000003</v>
          </cell>
          <cell r="H30">
            <v>0.40200000000000002</v>
          </cell>
          <cell r="I30">
            <v>5</v>
          </cell>
          <cell r="J30">
            <v>4.4400000000000004</v>
          </cell>
          <cell r="K30">
            <v>4</v>
          </cell>
          <cell r="L30">
            <v>0.89</v>
          </cell>
          <cell r="O30">
            <v>4.8899999999999997</v>
          </cell>
        </row>
        <row r="31">
          <cell r="A31">
            <v>560060</v>
          </cell>
          <cell r="B31" t="str">
            <v>ДОМБАРОВСКАЯ РБ</v>
          </cell>
          <cell r="C31">
            <v>1264</v>
          </cell>
          <cell r="D31">
            <v>1049</v>
          </cell>
          <cell r="E31">
            <v>3026</v>
          </cell>
          <cell r="F31">
            <v>5384</v>
          </cell>
          <cell r="G31">
            <v>0.41770000000000002</v>
          </cell>
          <cell r="H31">
            <v>0.1948</v>
          </cell>
          <cell r="I31">
            <v>4.1500000000000004</v>
          </cell>
          <cell r="J31">
            <v>2.06</v>
          </cell>
          <cell r="K31">
            <v>3.2</v>
          </cell>
          <cell r="L31">
            <v>0.47</v>
          </cell>
          <cell r="O31">
            <v>3.67</v>
          </cell>
        </row>
        <row r="32">
          <cell r="A32">
            <v>560061</v>
          </cell>
          <cell r="B32" t="str">
            <v>ИЛЕКСКАЯ РБ</v>
          </cell>
          <cell r="C32">
            <v>1238</v>
          </cell>
          <cell r="D32">
            <v>2133</v>
          </cell>
          <cell r="E32">
            <v>4334</v>
          </cell>
          <cell r="F32">
            <v>6792</v>
          </cell>
          <cell r="G32">
            <v>0.28560000000000002</v>
          </cell>
          <cell r="H32">
            <v>0.314</v>
          </cell>
          <cell r="I32">
            <v>2.82</v>
          </cell>
          <cell r="J32">
            <v>3.43</v>
          </cell>
          <cell r="K32">
            <v>2.17</v>
          </cell>
          <cell r="L32">
            <v>0.79</v>
          </cell>
          <cell r="O32">
            <v>2.96</v>
          </cell>
        </row>
        <row r="33">
          <cell r="A33">
            <v>560062</v>
          </cell>
          <cell r="B33" t="str">
            <v>КВАРКЕНСКАЯ РБ</v>
          </cell>
          <cell r="C33">
            <v>1508</v>
          </cell>
          <cell r="D33">
            <v>699</v>
          </cell>
          <cell r="E33">
            <v>3291</v>
          </cell>
          <cell r="F33">
            <v>3429</v>
          </cell>
          <cell r="G33">
            <v>0.4582</v>
          </cell>
          <cell r="H33">
            <v>0.20380000000000001</v>
          </cell>
          <cell r="I33">
            <v>4.5599999999999996</v>
          </cell>
          <cell r="J33">
            <v>2.16</v>
          </cell>
          <cell r="K33">
            <v>3.65</v>
          </cell>
          <cell r="L33">
            <v>0.43</v>
          </cell>
          <cell r="O33">
            <v>4.08</v>
          </cell>
        </row>
        <row r="34">
          <cell r="A34">
            <v>560063</v>
          </cell>
          <cell r="B34" t="str">
            <v>КРАСНОГВАРДЕЙСКАЯ РБ</v>
          </cell>
          <cell r="C34">
            <v>1574</v>
          </cell>
          <cell r="D34">
            <v>302</v>
          </cell>
          <cell r="E34">
            <v>3456</v>
          </cell>
          <cell r="F34">
            <v>5478</v>
          </cell>
          <cell r="G34">
            <v>0.45540000000000003</v>
          </cell>
          <cell r="H34">
            <v>5.5100000000000003E-2</v>
          </cell>
          <cell r="I34">
            <v>4.53</v>
          </cell>
          <cell r="J34">
            <v>0.46</v>
          </cell>
          <cell r="K34">
            <v>3.49</v>
          </cell>
          <cell r="L34">
            <v>0.11</v>
          </cell>
          <cell r="O34">
            <v>3.6</v>
          </cell>
        </row>
        <row r="35">
          <cell r="A35">
            <v>560064</v>
          </cell>
          <cell r="B35" t="str">
            <v>КУВАНДЫКСКАЯ ГБ</v>
          </cell>
          <cell r="C35">
            <v>3882</v>
          </cell>
          <cell r="D35">
            <v>5404</v>
          </cell>
          <cell r="E35">
            <v>7813</v>
          </cell>
          <cell r="F35">
            <v>14288</v>
          </cell>
          <cell r="G35">
            <v>0.49690000000000001</v>
          </cell>
          <cell r="H35">
            <v>0.37819999999999998</v>
          </cell>
          <cell r="I35">
            <v>4.95</v>
          </cell>
          <cell r="J35">
            <v>4.16</v>
          </cell>
          <cell r="K35">
            <v>3.81</v>
          </cell>
          <cell r="L35">
            <v>0.96</v>
          </cell>
          <cell r="O35">
            <v>4.7699999999999996</v>
          </cell>
        </row>
        <row r="36">
          <cell r="A36">
            <v>560065</v>
          </cell>
          <cell r="B36" t="str">
            <v>КУРМАНАЕВСКАЯ РБ</v>
          </cell>
          <cell r="C36">
            <v>1613</v>
          </cell>
          <cell r="D36">
            <v>1096</v>
          </cell>
          <cell r="E36">
            <v>3321</v>
          </cell>
          <cell r="F36">
            <v>4380</v>
          </cell>
          <cell r="G36">
            <v>0.48570000000000002</v>
          </cell>
          <cell r="H36">
            <v>0.25019999999999998</v>
          </cell>
          <cell r="I36">
            <v>4.84</v>
          </cell>
          <cell r="J36">
            <v>2.7</v>
          </cell>
          <cell r="K36">
            <v>3.92</v>
          </cell>
          <cell r="L36">
            <v>0.51</v>
          </cell>
          <cell r="O36">
            <v>4.43</v>
          </cell>
        </row>
        <row r="37">
          <cell r="A37">
            <v>560066</v>
          </cell>
          <cell r="B37" t="str">
            <v>МАТВЕЕВСКАЯ РБ</v>
          </cell>
          <cell r="C37">
            <v>935</v>
          </cell>
          <cell r="D37">
            <v>1079</v>
          </cell>
          <cell r="E37">
            <v>2218</v>
          </cell>
          <cell r="F37">
            <v>3168</v>
          </cell>
          <cell r="G37">
            <v>0.42159999999999997</v>
          </cell>
          <cell r="H37">
            <v>0.34060000000000001</v>
          </cell>
          <cell r="I37">
            <v>4.1900000000000004</v>
          </cell>
          <cell r="J37">
            <v>3.73</v>
          </cell>
          <cell r="K37">
            <v>3.35</v>
          </cell>
          <cell r="L37">
            <v>0.75</v>
          </cell>
          <cell r="O37">
            <v>4.0999999999999996</v>
          </cell>
        </row>
        <row r="38">
          <cell r="A38">
            <v>560067</v>
          </cell>
          <cell r="B38" t="str">
            <v>НОВООРСКАЯ РБ</v>
          </cell>
          <cell r="C38">
            <v>2166</v>
          </cell>
          <cell r="D38">
            <v>3314</v>
          </cell>
          <cell r="E38">
            <v>5408</v>
          </cell>
          <cell r="F38">
            <v>10588</v>
          </cell>
          <cell r="G38">
            <v>0.40050000000000002</v>
          </cell>
          <cell r="H38">
            <v>0.313</v>
          </cell>
          <cell r="I38">
            <v>3.98</v>
          </cell>
          <cell r="J38">
            <v>3.42</v>
          </cell>
          <cell r="K38">
            <v>3.02</v>
          </cell>
          <cell r="L38">
            <v>0.82</v>
          </cell>
          <cell r="O38">
            <v>3.84</v>
          </cell>
        </row>
        <row r="39">
          <cell r="A39">
            <v>560068</v>
          </cell>
          <cell r="B39" t="str">
            <v>НОВОСЕРГИЕВСКАЯ РБ</v>
          </cell>
          <cell r="C39">
            <v>2966</v>
          </cell>
          <cell r="D39">
            <v>3084</v>
          </cell>
          <cell r="E39">
            <v>6329</v>
          </cell>
          <cell r="F39">
            <v>10693</v>
          </cell>
          <cell r="G39">
            <v>0.46860000000000002</v>
          </cell>
          <cell r="H39">
            <v>0.28839999999999999</v>
          </cell>
          <cell r="I39">
            <v>4.67</v>
          </cell>
          <cell r="J39">
            <v>3.13</v>
          </cell>
          <cell r="K39">
            <v>3.6</v>
          </cell>
          <cell r="L39">
            <v>0.72</v>
          </cell>
          <cell r="O39">
            <v>4.32</v>
          </cell>
        </row>
        <row r="40">
          <cell r="A40">
            <v>560069</v>
          </cell>
          <cell r="B40" t="str">
            <v>ОКТЯБРЬСКАЯ РБ</v>
          </cell>
          <cell r="C40">
            <v>2251</v>
          </cell>
          <cell r="D40">
            <v>2647</v>
          </cell>
          <cell r="E40">
            <v>3906</v>
          </cell>
          <cell r="F40">
            <v>6884</v>
          </cell>
          <cell r="G40">
            <v>0.57630000000000003</v>
          </cell>
          <cell r="H40">
            <v>0.38450000000000001</v>
          </cell>
          <cell r="I40">
            <v>5</v>
          </cell>
          <cell r="J40">
            <v>4.2300000000000004</v>
          </cell>
          <cell r="K40">
            <v>3.9</v>
          </cell>
          <cell r="L40">
            <v>0.93</v>
          </cell>
          <cell r="O40">
            <v>4.83</v>
          </cell>
        </row>
        <row r="41">
          <cell r="A41">
            <v>560070</v>
          </cell>
          <cell r="B41" t="str">
            <v>ОРЕНБУРГСКАЯ РБ</v>
          </cell>
          <cell r="C41">
            <v>7338</v>
          </cell>
          <cell r="D41">
            <v>10060</v>
          </cell>
          <cell r="E41">
            <v>13845</v>
          </cell>
          <cell r="F41">
            <v>32145</v>
          </cell>
          <cell r="G41">
            <v>0.53</v>
          </cell>
          <cell r="H41">
            <v>0.313</v>
          </cell>
          <cell r="I41">
            <v>5</v>
          </cell>
          <cell r="J41">
            <v>3.42</v>
          </cell>
          <cell r="K41">
            <v>3.8</v>
          </cell>
          <cell r="L41">
            <v>0.82</v>
          </cell>
          <cell r="O41">
            <v>4.62</v>
          </cell>
        </row>
        <row r="42">
          <cell r="A42">
            <v>560071</v>
          </cell>
          <cell r="B42" t="str">
            <v>ПЕРВОМАЙСКАЯ РБ</v>
          </cell>
          <cell r="C42">
            <v>2277</v>
          </cell>
          <cell r="D42">
            <v>2990</v>
          </cell>
          <cell r="E42">
            <v>4487</v>
          </cell>
          <cell r="F42">
            <v>9312</v>
          </cell>
          <cell r="G42">
            <v>0.50749999999999995</v>
          </cell>
          <cell r="H42">
            <v>0.3211</v>
          </cell>
          <cell r="I42">
            <v>5</v>
          </cell>
          <cell r="J42">
            <v>3.51</v>
          </cell>
          <cell r="K42">
            <v>3.75</v>
          </cell>
          <cell r="L42">
            <v>0.88</v>
          </cell>
          <cell r="O42">
            <v>4.63</v>
          </cell>
        </row>
        <row r="43">
          <cell r="A43">
            <v>560072</v>
          </cell>
          <cell r="B43" t="str">
            <v>ПЕРЕВОЛОЦКАЯ РБ</v>
          </cell>
          <cell r="C43">
            <v>2720</v>
          </cell>
          <cell r="D43">
            <v>2795</v>
          </cell>
          <cell r="E43">
            <v>4862</v>
          </cell>
          <cell r="F43">
            <v>7828</v>
          </cell>
          <cell r="G43">
            <v>0.55940000000000001</v>
          </cell>
          <cell r="H43">
            <v>0.35709999999999997</v>
          </cell>
          <cell r="I43">
            <v>5</v>
          </cell>
          <cell r="J43">
            <v>3.92</v>
          </cell>
          <cell r="K43">
            <v>3.95</v>
          </cell>
          <cell r="L43">
            <v>0.82</v>
          </cell>
          <cell r="O43">
            <v>4.7699999999999996</v>
          </cell>
        </row>
        <row r="44">
          <cell r="A44">
            <v>560073</v>
          </cell>
          <cell r="B44" t="str">
            <v>ПОНОМАРЕВСКАЯ РБ</v>
          </cell>
          <cell r="C44">
            <v>1582</v>
          </cell>
          <cell r="D44">
            <v>1283</v>
          </cell>
          <cell r="E44">
            <v>2745</v>
          </cell>
          <cell r="F44">
            <v>3211</v>
          </cell>
          <cell r="G44">
            <v>0.57630000000000003</v>
          </cell>
          <cell r="H44">
            <v>0.39960000000000001</v>
          </cell>
          <cell r="I44">
            <v>5</v>
          </cell>
          <cell r="J44">
            <v>4.41</v>
          </cell>
          <cell r="K44">
            <v>4.1500000000000004</v>
          </cell>
          <cell r="L44">
            <v>0.75</v>
          </cell>
          <cell r="O44">
            <v>4.9000000000000004</v>
          </cell>
        </row>
        <row r="45">
          <cell r="A45">
            <v>560074</v>
          </cell>
          <cell r="B45" t="str">
            <v>САКМАРСКАЯ  РБ</v>
          </cell>
          <cell r="C45">
            <v>1631</v>
          </cell>
          <cell r="D45">
            <v>2238</v>
          </cell>
          <cell r="E45">
            <v>4235</v>
          </cell>
          <cell r="F45">
            <v>7258</v>
          </cell>
          <cell r="G45">
            <v>0.3851</v>
          </cell>
          <cell r="H45">
            <v>0.30830000000000002</v>
          </cell>
          <cell r="I45">
            <v>3.82</v>
          </cell>
          <cell r="J45">
            <v>3.36</v>
          </cell>
          <cell r="K45">
            <v>2.9</v>
          </cell>
          <cell r="L45">
            <v>0.81</v>
          </cell>
          <cell r="O45">
            <v>3.71</v>
          </cell>
        </row>
        <row r="46">
          <cell r="A46">
            <v>560075</v>
          </cell>
          <cell r="B46" t="str">
            <v>САРАКТАШСКАЯ РБ</v>
          </cell>
          <cell r="C46">
            <v>3449</v>
          </cell>
          <cell r="D46">
            <v>6513</v>
          </cell>
          <cell r="E46">
            <v>7319</v>
          </cell>
          <cell r="F46">
            <v>14320</v>
          </cell>
          <cell r="G46">
            <v>0.47120000000000001</v>
          </cell>
          <cell r="H46">
            <v>0.45479999999999998</v>
          </cell>
          <cell r="I46">
            <v>4.6900000000000004</v>
          </cell>
          <cell r="J46">
            <v>5</v>
          </cell>
          <cell r="K46">
            <v>3.61</v>
          </cell>
          <cell r="L46">
            <v>1.1499999999999999</v>
          </cell>
          <cell r="O46">
            <v>4.76</v>
          </cell>
        </row>
        <row r="47">
          <cell r="A47">
            <v>560076</v>
          </cell>
          <cell r="B47" t="str">
            <v>СВЕТЛИНСКАЯ РБ</v>
          </cell>
          <cell r="C47">
            <v>346</v>
          </cell>
          <cell r="D47">
            <v>584</v>
          </cell>
          <cell r="E47">
            <v>2248</v>
          </cell>
          <cell r="F47">
            <v>3974</v>
          </cell>
          <cell r="G47">
            <v>0.15390000000000001</v>
          </cell>
          <cell r="H47">
            <v>0.14699999999999999</v>
          </cell>
          <cell r="I47">
            <v>1.48</v>
          </cell>
          <cell r="J47">
            <v>1.51</v>
          </cell>
          <cell r="K47">
            <v>1.1499999999999999</v>
          </cell>
          <cell r="L47">
            <v>0.33</v>
          </cell>
          <cell r="O47">
            <v>1.48</v>
          </cell>
        </row>
        <row r="48">
          <cell r="A48">
            <v>560077</v>
          </cell>
          <cell r="B48" t="str">
            <v>СЕВЕРНАЯ РБ</v>
          </cell>
          <cell r="C48">
            <v>1105</v>
          </cell>
          <cell r="D48">
            <v>934</v>
          </cell>
          <cell r="E48">
            <v>2665</v>
          </cell>
          <cell r="F48">
            <v>2889</v>
          </cell>
          <cell r="G48">
            <v>0.41460000000000002</v>
          </cell>
          <cell r="H48">
            <v>0.32329999999999998</v>
          </cell>
          <cell r="I48">
            <v>4.12</v>
          </cell>
          <cell r="J48">
            <v>3.53</v>
          </cell>
          <cell r="K48">
            <v>3.42</v>
          </cell>
          <cell r="L48">
            <v>0.6</v>
          </cell>
          <cell r="O48">
            <v>4.0199999999999996</v>
          </cell>
        </row>
        <row r="49">
          <cell r="A49">
            <v>560078</v>
          </cell>
          <cell r="B49" t="str">
            <v>СОЛЬ-ИЛЕЦКАЯ ГБ</v>
          </cell>
          <cell r="C49">
            <v>3200</v>
          </cell>
          <cell r="D49">
            <v>4150</v>
          </cell>
          <cell r="E49">
            <v>8368</v>
          </cell>
          <cell r="F49">
            <v>17198</v>
          </cell>
          <cell r="G49">
            <v>0.38240000000000002</v>
          </cell>
          <cell r="H49">
            <v>0.24129999999999999</v>
          </cell>
          <cell r="I49">
            <v>3.8</v>
          </cell>
          <cell r="J49">
            <v>2.59</v>
          </cell>
          <cell r="K49">
            <v>2.85</v>
          </cell>
          <cell r="L49">
            <v>0.65</v>
          </cell>
          <cell r="O49">
            <v>3.5</v>
          </cell>
        </row>
        <row r="50">
          <cell r="A50">
            <v>560079</v>
          </cell>
          <cell r="B50" t="str">
            <v>СОРОЧИНСКАЯ ГБ</v>
          </cell>
          <cell r="C50">
            <v>3420</v>
          </cell>
          <cell r="D50">
            <v>4943</v>
          </cell>
          <cell r="E50">
            <v>8294</v>
          </cell>
          <cell r="F50">
            <v>14044</v>
          </cell>
          <cell r="G50">
            <v>0.4123</v>
          </cell>
          <cell r="H50">
            <v>0.35199999999999998</v>
          </cell>
          <cell r="I50">
            <v>4.0999999999999996</v>
          </cell>
          <cell r="J50">
            <v>3.86</v>
          </cell>
          <cell r="K50">
            <v>0</v>
          </cell>
          <cell r="L50">
            <v>0.89</v>
          </cell>
          <cell r="M50">
            <v>1</v>
          </cell>
          <cell r="O50">
            <v>0.89</v>
          </cell>
        </row>
        <row r="51">
          <cell r="A51">
            <v>560080</v>
          </cell>
          <cell r="B51" t="str">
            <v>ТАШЛИНСКАЯ РБ</v>
          </cell>
          <cell r="C51">
            <v>1911</v>
          </cell>
          <cell r="D51">
            <v>2105</v>
          </cell>
          <cell r="E51">
            <v>4294</v>
          </cell>
          <cell r="F51">
            <v>7013</v>
          </cell>
          <cell r="G51">
            <v>0.44500000000000001</v>
          </cell>
          <cell r="H51">
            <v>0.30020000000000002</v>
          </cell>
          <cell r="I51">
            <v>4.43</v>
          </cell>
          <cell r="J51">
            <v>3.27</v>
          </cell>
          <cell r="K51">
            <v>3.41</v>
          </cell>
          <cell r="L51">
            <v>0.75</v>
          </cell>
          <cell r="O51">
            <v>4.16</v>
          </cell>
        </row>
        <row r="52">
          <cell r="A52">
            <v>560081</v>
          </cell>
          <cell r="B52" t="str">
            <v>ТОЦКАЯ РБ</v>
          </cell>
          <cell r="C52">
            <v>1772</v>
          </cell>
          <cell r="D52">
            <v>2685</v>
          </cell>
          <cell r="E52">
            <v>4944</v>
          </cell>
          <cell r="F52">
            <v>10422</v>
          </cell>
          <cell r="G52">
            <v>0.3584</v>
          </cell>
          <cell r="H52">
            <v>0.2576</v>
          </cell>
          <cell r="I52">
            <v>3.55</v>
          </cell>
          <cell r="J52">
            <v>2.78</v>
          </cell>
          <cell r="K52">
            <v>2.66</v>
          </cell>
          <cell r="L52">
            <v>0.7</v>
          </cell>
          <cell r="O52">
            <v>3.36</v>
          </cell>
        </row>
        <row r="53">
          <cell r="A53">
            <v>560082</v>
          </cell>
          <cell r="B53" t="str">
            <v>ТЮЛЬГАНСКАЯ РБ</v>
          </cell>
          <cell r="C53">
            <v>1479</v>
          </cell>
          <cell r="D53">
            <v>1899</v>
          </cell>
          <cell r="E53">
            <v>3922</v>
          </cell>
          <cell r="F53">
            <v>5625</v>
          </cell>
          <cell r="G53">
            <v>0.37709999999999999</v>
          </cell>
          <cell r="H53">
            <v>0.33760000000000001</v>
          </cell>
          <cell r="I53">
            <v>3.74</v>
          </cell>
          <cell r="J53">
            <v>3.7</v>
          </cell>
          <cell r="K53">
            <v>2.99</v>
          </cell>
          <cell r="L53">
            <v>0.74</v>
          </cell>
          <cell r="O53">
            <v>3.73</v>
          </cell>
        </row>
        <row r="54">
          <cell r="A54">
            <v>560083</v>
          </cell>
          <cell r="B54" t="str">
            <v>ШАРЛЫКСКАЯ РБ</v>
          </cell>
          <cell r="C54">
            <v>1671</v>
          </cell>
          <cell r="D54">
            <v>1610</v>
          </cell>
          <cell r="E54">
            <v>3459</v>
          </cell>
          <cell r="F54">
            <v>5061</v>
          </cell>
          <cell r="G54">
            <v>0.48309999999999997</v>
          </cell>
          <cell r="H54">
            <v>0.31809999999999999</v>
          </cell>
          <cell r="I54">
            <v>4.8099999999999996</v>
          </cell>
          <cell r="J54">
            <v>3.47</v>
          </cell>
          <cell r="K54">
            <v>3.9</v>
          </cell>
          <cell r="L54">
            <v>0.66</v>
          </cell>
          <cell r="O54">
            <v>4.5599999999999996</v>
          </cell>
        </row>
        <row r="55">
          <cell r="A55">
            <v>560084</v>
          </cell>
          <cell r="B55" t="str">
            <v>ЯСНЕНСКАЯ ГБ</v>
          </cell>
          <cell r="C55">
            <v>1454</v>
          </cell>
          <cell r="D55">
            <v>1181</v>
          </cell>
          <cell r="E55">
            <v>5246</v>
          </cell>
          <cell r="F55">
            <v>11351</v>
          </cell>
          <cell r="G55">
            <v>0.2772</v>
          </cell>
          <cell r="H55">
            <v>0.104</v>
          </cell>
          <cell r="I55">
            <v>2.73</v>
          </cell>
          <cell r="J55">
            <v>1.02</v>
          </cell>
          <cell r="K55">
            <v>2.02</v>
          </cell>
          <cell r="L55">
            <v>0.27</v>
          </cell>
          <cell r="O55">
            <v>2.29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1430</v>
          </cell>
          <cell r="D56">
            <v>2</v>
          </cell>
          <cell r="E56">
            <v>2039</v>
          </cell>
          <cell r="F56">
            <v>23</v>
          </cell>
          <cell r="G56">
            <v>0.70130000000000003</v>
          </cell>
          <cell r="H56">
            <v>8.6999999999999994E-2</v>
          </cell>
          <cell r="I56">
            <v>5</v>
          </cell>
          <cell r="J56">
            <v>0.83</v>
          </cell>
          <cell r="K56">
            <v>4.8</v>
          </cell>
          <cell r="L56">
            <v>0.03</v>
          </cell>
          <cell r="O56">
            <v>4.83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2178</v>
          </cell>
          <cell r="D57">
            <v>126</v>
          </cell>
          <cell r="E57">
            <v>4370</v>
          </cell>
          <cell r="F57">
            <v>142</v>
          </cell>
          <cell r="G57">
            <v>0.49840000000000001</v>
          </cell>
          <cell r="H57">
            <v>0.88729999999999998</v>
          </cell>
          <cell r="I57">
            <v>4.97</v>
          </cell>
          <cell r="J57">
            <v>5</v>
          </cell>
          <cell r="K57">
            <v>4.82</v>
          </cell>
          <cell r="L57">
            <v>0.15</v>
          </cell>
          <cell r="O57">
            <v>4.97</v>
          </cell>
        </row>
        <row r="58">
          <cell r="A58">
            <v>560087</v>
          </cell>
          <cell r="B58" t="str">
            <v>ОРСКАЯ УБ НА СТ. ОРСК</v>
          </cell>
          <cell r="C58">
            <v>1366</v>
          </cell>
          <cell r="D58">
            <v>0</v>
          </cell>
          <cell r="E58">
            <v>5744</v>
          </cell>
          <cell r="F58">
            <v>0</v>
          </cell>
          <cell r="G58">
            <v>0.23780000000000001</v>
          </cell>
          <cell r="H58">
            <v>0</v>
          </cell>
          <cell r="I58">
            <v>2.33</v>
          </cell>
          <cell r="J58">
            <v>0</v>
          </cell>
          <cell r="K58">
            <v>2.33</v>
          </cell>
          <cell r="L58">
            <v>0</v>
          </cell>
          <cell r="O58">
            <v>2.33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510</v>
          </cell>
          <cell r="D59">
            <v>0</v>
          </cell>
          <cell r="E59">
            <v>1364</v>
          </cell>
          <cell r="F59">
            <v>0</v>
          </cell>
          <cell r="G59">
            <v>0.37390000000000001</v>
          </cell>
          <cell r="H59">
            <v>0</v>
          </cell>
          <cell r="I59">
            <v>3.71</v>
          </cell>
          <cell r="J59">
            <v>0</v>
          </cell>
          <cell r="K59">
            <v>3.71</v>
          </cell>
          <cell r="L59">
            <v>0</v>
          </cell>
          <cell r="O59">
            <v>3.71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447</v>
          </cell>
          <cell r="D60">
            <v>0</v>
          </cell>
          <cell r="E60">
            <v>867</v>
          </cell>
          <cell r="F60">
            <v>0</v>
          </cell>
          <cell r="G60">
            <v>0.51559999999999995</v>
          </cell>
          <cell r="H60">
            <v>0</v>
          </cell>
          <cell r="I60">
            <v>5</v>
          </cell>
          <cell r="J60">
            <v>0</v>
          </cell>
          <cell r="K60">
            <v>5</v>
          </cell>
          <cell r="L60">
            <v>0</v>
          </cell>
          <cell r="O60">
            <v>5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1</v>
          </cell>
          <cell r="D61">
            <v>5</v>
          </cell>
          <cell r="E61">
            <v>138</v>
          </cell>
          <cell r="F61">
            <v>20</v>
          </cell>
          <cell r="G61">
            <v>7.1999999999999998E-3</v>
          </cell>
          <cell r="H61">
            <v>0.25</v>
          </cell>
          <cell r="I61">
            <v>0</v>
          </cell>
          <cell r="J61">
            <v>2.69</v>
          </cell>
          <cell r="K61">
            <v>0</v>
          </cell>
          <cell r="L61">
            <v>0.16</v>
          </cell>
          <cell r="O61">
            <v>0.16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175</v>
          </cell>
          <cell r="D62">
            <v>0</v>
          </cell>
          <cell r="E62">
            <v>1464</v>
          </cell>
          <cell r="F62">
            <v>0</v>
          </cell>
          <cell r="G62">
            <v>0.1195</v>
          </cell>
          <cell r="H62">
            <v>0</v>
          </cell>
          <cell r="I62">
            <v>1.1399999999999999</v>
          </cell>
          <cell r="J62">
            <v>0</v>
          </cell>
          <cell r="K62">
            <v>1.1399999999999999</v>
          </cell>
          <cell r="L62">
            <v>0</v>
          </cell>
          <cell r="O62">
            <v>1.1399999999999999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0</v>
          </cell>
          <cell r="D63">
            <v>2</v>
          </cell>
          <cell r="E63">
            <v>610</v>
          </cell>
          <cell r="F63">
            <v>135</v>
          </cell>
          <cell r="G63">
            <v>0</v>
          </cell>
          <cell r="H63">
            <v>1.4800000000000001E-2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O63">
            <v>0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6931</v>
          </cell>
          <cell r="D64">
            <v>0</v>
          </cell>
          <cell r="E64">
            <v>18779</v>
          </cell>
          <cell r="F64">
            <v>220</v>
          </cell>
          <cell r="G64">
            <v>0.36909999999999998</v>
          </cell>
          <cell r="H64">
            <v>0</v>
          </cell>
          <cell r="I64">
            <v>3.66</v>
          </cell>
          <cell r="J64">
            <v>0</v>
          </cell>
          <cell r="K64">
            <v>3.66</v>
          </cell>
          <cell r="L64">
            <v>0</v>
          </cell>
          <cell r="O64">
            <v>3.66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7412</v>
          </cell>
          <cell r="D65">
            <v>11139</v>
          </cell>
          <cell r="E65">
            <v>20036</v>
          </cell>
          <cell r="F65">
            <v>40506</v>
          </cell>
          <cell r="G65">
            <v>0.36990000000000001</v>
          </cell>
          <cell r="H65">
            <v>0.27500000000000002</v>
          </cell>
          <cell r="I65">
            <v>3.67</v>
          </cell>
          <cell r="J65">
            <v>2.98</v>
          </cell>
          <cell r="K65">
            <v>0</v>
          </cell>
          <cell r="L65">
            <v>0.72</v>
          </cell>
          <cell r="M65">
            <v>1</v>
          </cell>
          <cell r="O65">
            <v>0.72</v>
          </cell>
        </row>
      </sheetData>
      <sheetData sheetId="4">
        <row r="6">
          <cell r="A6">
            <v>560002</v>
          </cell>
          <cell r="B6" t="str">
            <v>ОРЕНБУРГ ОБЛАСТНАЯ КБ  № 2</v>
          </cell>
          <cell r="C6">
            <v>1648</v>
          </cell>
          <cell r="D6">
            <v>0</v>
          </cell>
          <cell r="E6">
            <v>16944</v>
          </cell>
          <cell r="F6">
            <v>0</v>
          </cell>
          <cell r="G6">
            <v>9.7299999999999998E-2</v>
          </cell>
          <cell r="H6">
            <v>0</v>
          </cell>
          <cell r="I6">
            <v>0.91</v>
          </cell>
          <cell r="J6">
            <v>0</v>
          </cell>
          <cell r="K6">
            <v>0.91</v>
          </cell>
          <cell r="L6">
            <v>0</v>
          </cell>
          <cell r="O6">
            <v>0.91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226</v>
          </cell>
          <cell r="D7">
            <v>2</v>
          </cell>
          <cell r="E7">
            <v>4255</v>
          </cell>
          <cell r="F7">
            <v>20</v>
          </cell>
          <cell r="G7">
            <v>5.3100000000000001E-2</v>
          </cell>
          <cell r="H7">
            <v>0.1</v>
          </cell>
          <cell r="I7">
            <v>0.47</v>
          </cell>
          <cell r="J7">
            <v>0.66</v>
          </cell>
          <cell r="K7">
            <v>0.47</v>
          </cell>
          <cell r="L7">
            <v>0</v>
          </cell>
          <cell r="O7">
            <v>0.47</v>
          </cell>
        </row>
        <row r="8">
          <cell r="A8">
            <v>560017</v>
          </cell>
          <cell r="B8" t="str">
            <v>ОРЕНБУРГ ГБУЗ ГКБ №1</v>
          </cell>
          <cell r="C8">
            <v>8736</v>
          </cell>
          <cell r="D8">
            <v>1</v>
          </cell>
          <cell r="E8">
            <v>77141</v>
          </cell>
          <cell r="F8">
            <v>2</v>
          </cell>
          <cell r="G8">
            <v>0.1132</v>
          </cell>
          <cell r="H8">
            <v>0.5</v>
          </cell>
          <cell r="I8">
            <v>1.07</v>
          </cell>
          <cell r="J8">
            <v>2.5</v>
          </cell>
          <cell r="K8">
            <v>1.07</v>
          </cell>
          <cell r="L8">
            <v>0</v>
          </cell>
          <cell r="O8">
            <v>1.07</v>
          </cell>
        </row>
        <row r="9">
          <cell r="A9">
            <v>560019</v>
          </cell>
          <cell r="B9" t="str">
            <v>ОРЕНБУРГ ГАУЗ ГКБ  №3</v>
          </cell>
          <cell r="C9">
            <v>12325</v>
          </cell>
          <cell r="D9">
            <v>676</v>
          </cell>
          <cell r="E9">
            <v>88675</v>
          </cell>
          <cell r="F9">
            <v>3845</v>
          </cell>
          <cell r="G9">
            <v>0.13900000000000001</v>
          </cell>
          <cell r="H9">
            <v>0.17580000000000001</v>
          </cell>
          <cell r="I9">
            <v>1.33</v>
          </cell>
          <cell r="J9">
            <v>1.18</v>
          </cell>
          <cell r="K9">
            <v>1.28</v>
          </cell>
          <cell r="L9">
            <v>0.05</v>
          </cell>
          <cell r="O9">
            <v>1.33</v>
          </cell>
        </row>
        <row r="10">
          <cell r="A10">
            <v>560021</v>
          </cell>
          <cell r="B10" t="str">
            <v>ОРЕНБУРГ ГБУЗ ГКБ № 5</v>
          </cell>
          <cell r="C10">
            <v>5552</v>
          </cell>
          <cell r="D10">
            <v>9055</v>
          </cell>
          <cell r="E10">
            <v>55842</v>
          </cell>
          <cell r="F10">
            <v>38018</v>
          </cell>
          <cell r="G10">
            <v>9.9400000000000002E-2</v>
          </cell>
          <cell r="H10">
            <v>0.2382</v>
          </cell>
          <cell r="I10">
            <v>0.93</v>
          </cell>
          <cell r="J10">
            <v>1.61</v>
          </cell>
          <cell r="K10">
            <v>0.55000000000000004</v>
          </cell>
          <cell r="L10">
            <v>0.66</v>
          </cell>
          <cell r="O10">
            <v>1.21</v>
          </cell>
        </row>
        <row r="11">
          <cell r="A11">
            <v>560022</v>
          </cell>
          <cell r="B11" t="str">
            <v>ОРЕНБУРГ ГАУЗ ГКБ  №6</v>
          </cell>
          <cell r="C11">
            <v>7204</v>
          </cell>
          <cell r="D11">
            <v>4273</v>
          </cell>
          <cell r="E11">
            <v>67056</v>
          </cell>
          <cell r="F11">
            <v>23957</v>
          </cell>
          <cell r="G11">
            <v>0.1074</v>
          </cell>
          <cell r="H11">
            <v>0.1784</v>
          </cell>
          <cell r="I11">
            <v>1.01</v>
          </cell>
          <cell r="J11">
            <v>1.2</v>
          </cell>
          <cell r="K11">
            <v>0.75</v>
          </cell>
          <cell r="L11">
            <v>0.31</v>
          </cell>
          <cell r="O11">
            <v>1.06</v>
          </cell>
        </row>
        <row r="12">
          <cell r="A12">
            <v>560024</v>
          </cell>
          <cell r="B12" t="str">
            <v>ОРЕНБУРГ ГАУЗ ДГКБ</v>
          </cell>
          <cell r="C12">
            <v>160</v>
          </cell>
          <cell r="D12">
            <v>21866</v>
          </cell>
          <cell r="E12">
            <v>2631</v>
          </cell>
          <cell r="F12">
            <v>50378</v>
          </cell>
          <cell r="G12">
            <v>6.08E-2</v>
          </cell>
          <cell r="H12">
            <v>0.434</v>
          </cell>
          <cell r="I12">
            <v>0.54</v>
          </cell>
          <cell r="J12">
            <v>2.5</v>
          </cell>
          <cell r="K12">
            <v>0.03</v>
          </cell>
          <cell r="L12">
            <v>2.38</v>
          </cell>
          <cell r="O12">
            <v>2.41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9444</v>
          </cell>
          <cell r="D13">
            <v>3288</v>
          </cell>
          <cell r="E13">
            <v>95487</v>
          </cell>
          <cell r="F13">
            <v>19314</v>
          </cell>
          <cell r="G13">
            <v>9.8900000000000002E-2</v>
          </cell>
          <cell r="H13">
            <v>0.17019999999999999</v>
          </cell>
          <cell r="I13">
            <v>0.92</v>
          </cell>
          <cell r="J13">
            <v>1.1399999999999999</v>
          </cell>
          <cell r="K13">
            <v>0.76</v>
          </cell>
          <cell r="L13">
            <v>0.19</v>
          </cell>
          <cell r="O13">
            <v>0.95</v>
          </cell>
        </row>
        <row r="14">
          <cell r="A14">
            <v>560032</v>
          </cell>
          <cell r="B14" t="str">
            <v>ОРСКАЯ ГАУЗ ГБ № 2</v>
          </cell>
          <cell r="C14">
            <v>2604</v>
          </cell>
          <cell r="D14">
            <v>0</v>
          </cell>
          <cell r="E14">
            <v>20724</v>
          </cell>
          <cell r="F14">
            <v>1</v>
          </cell>
          <cell r="G14">
            <v>0.12570000000000001</v>
          </cell>
          <cell r="H14">
            <v>0</v>
          </cell>
          <cell r="I14">
            <v>1.19</v>
          </cell>
          <cell r="J14">
            <v>0</v>
          </cell>
          <cell r="K14">
            <v>1.19</v>
          </cell>
          <cell r="L14">
            <v>0</v>
          </cell>
          <cell r="O14">
            <v>1.19</v>
          </cell>
        </row>
        <row r="15">
          <cell r="A15">
            <v>560033</v>
          </cell>
          <cell r="B15" t="str">
            <v>ОРСКАЯ ГАУЗ ГБ № 3</v>
          </cell>
          <cell r="C15">
            <v>6561</v>
          </cell>
          <cell r="D15">
            <v>0</v>
          </cell>
          <cell r="E15">
            <v>41549</v>
          </cell>
          <cell r="F15">
            <v>0</v>
          </cell>
          <cell r="G15">
            <v>0.15790000000000001</v>
          </cell>
          <cell r="H15">
            <v>0</v>
          </cell>
          <cell r="I15">
            <v>1.51</v>
          </cell>
          <cell r="J15">
            <v>0</v>
          </cell>
          <cell r="K15">
            <v>1.51</v>
          </cell>
          <cell r="L15">
            <v>0</v>
          </cell>
          <cell r="O15">
            <v>1.51</v>
          </cell>
        </row>
        <row r="16">
          <cell r="A16">
            <v>560034</v>
          </cell>
          <cell r="B16" t="str">
            <v>ОРСКАЯ ГАУЗ ГБ № 4</v>
          </cell>
          <cell r="C16">
            <v>6131</v>
          </cell>
          <cell r="D16">
            <v>1</v>
          </cell>
          <cell r="E16">
            <v>37606</v>
          </cell>
          <cell r="F16">
            <v>3</v>
          </cell>
          <cell r="G16">
            <v>0.16300000000000001</v>
          </cell>
          <cell r="H16">
            <v>0.33329999999999999</v>
          </cell>
          <cell r="I16">
            <v>1.57</v>
          </cell>
          <cell r="J16">
            <v>2.27</v>
          </cell>
          <cell r="K16">
            <v>1.57</v>
          </cell>
          <cell r="L16">
            <v>0</v>
          </cell>
          <cell r="O16">
            <v>1.57</v>
          </cell>
        </row>
        <row r="17">
          <cell r="A17">
            <v>560035</v>
          </cell>
          <cell r="B17" t="str">
            <v>ОРСКАЯ ГАУЗ ГБ № 5</v>
          </cell>
          <cell r="C17">
            <v>142</v>
          </cell>
          <cell r="D17">
            <v>1481</v>
          </cell>
          <cell r="E17">
            <v>1756</v>
          </cell>
          <cell r="F17">
            <v>30418</v>
          </cell>
          <cell r="G17">
            <v>8.09E-2</v>
          </cell>
          <cell r="H17">
            <v>4.87E-2</v>
          </cell>
          <cell r="I17">
            <v>0.74</v>
          </cell>
          <cell r="J17">
            <v>0.3</v>
          </cell>
          <cell r="K17">
            <v>0.04</v>
          </cell>
          <cell r="L17">
            <v>0.28999999999999998</v>
          </cell>
          <cell r="O17">
            <v>0.33</v>
          </cell>
        </row>
        <row r="18">
          <cell r="A18">
            <v>560036</v>
          </cell>
          <cell r="B18" t="str">
            <v>ОРСКАЯ ГАУЗ ГБ № 1</v>
          </cell>
          <cell r="C18">
            <v>3858</v>
          </cell>
          <cell r="D18">
            <v>2031</v>
          </cell>
          <cell r="E18">
            <v>47320</v>
          </cell>
          <cell r="F18">
            <v>10782</v>
          </cell>
          <cell r="G18">
            <v>8.1500000000000003E-2</v>
          </cell>
          <cell r="H18">
            <v>0.18840000000000001</v>
          </cell>
          <cell r="I18">
            <v>0.75</v>
          </cell>
          <cell r="J18">
            <v>1.27</v>
          </cell>
          <cell r="K18">
            <v>0.61</v>
          </cell>
          <cell r="L18">
            <v>0.24</v>
          </cell>
          <cell r="O18">
            <v>0.85</v>
          </cell>
        </row>
        <row r="19">
          <cell r="A19">
            <v>560041</v>
          </cell>
          <cell r="B19" t="str">
            <v>НОВОТРОИЦКАЯ ГАУЗ ДГБ</v>
          </cell>
          <cell r="C19">
            <v>21</v>
          </cell>
          <cell r="D19">
            <v>1929</v>
          </cell>
          <cell r="E19">
            <v>993</v>
          </cell>
          <cell r="F19">
            <v>19530</v>
          </cell>
          <cell r="G19">
            <v>2.1100000000000001E-2</v>
          </cell>
          <cell r="H19">
            <v>9.8799999999999999E-2</v>
          </cell>
          <cell r="I19">
            <v>0.15</v>
          </cell>
          <cell r="J19">
            <v>0.65</v>
          </cell>
          <cell r="K19">
            <v>0.01</v>
          </cell>
          <cell r="L19">
            <v>0.62</v>
          </cell>
          <cell r="O19">
            <v>0.63</v>
          </cell>
        </row>
        <row r="20">
          <cell r="A20">
            <v>560043</v>
          </cell>
          <cell r="B20" t="str">
            <v>МЕДНОГОРСКАЯ ГБ</v>
          </cell>
          <cell r="C20">
            <v>661</v>
          </cell>
          <cell r="D20">
            <v>333</v>
          </cell>
          <cell r="E20">
            <v>21154</v>
          </cell>
          <cell r="F20">
            <v>5170</v>
          </cell>
          <cell r="G20">
            <v>3.1199999999999999E-2</v>
          </cell>
          <cell r="H20">
            <v>6.4399999999999999E-2</v>
          </cell>
          <cell r="I20">
            <v>0.25</v>
          </cell>
          <cell r="J20">
            <v>0.41</v>
          </cell>
          <cell r="K20">
            <v>0.2</v>
          </cell>
          <cell r="L20">
            <v>0.08</v>
          </cell>
          <cell r="O20">
            <v>0.28000000000000003</v>
          </cell>
        </row>
        <row r="21">
          <cell r="A21">
            <v>560045</v>
          </cell>
          <cell r="B21" t="str">
            <v>БУГУРУСЛАНСКАЯ ГБ</v>
          </cell>
          <cell r="C21">
            <v>552</v>
          </cell>
          <cell r="D21">
            <v>145</v>
          </cell>
          <cell r="E21">
            <v>20040</v>
          </cell>
          <cell r="F21">
            <v>5818</v>
          </cell>
          <cell r="G21">
            <v>2.75E-2</v>
          </cell>
          <cell r="H21">
            <v>2.4899999999999999E-2</v>
          </cell>
          <cell r="I21">
            <v>0.21</v>
          </cell>
          <cell r="J21">
            <v>0.14000000000000001</v>
          </cell>
          <cell r="K21">
            <v>0.16</v>
          </cell>
          <cell r="L21">
            <v>0.03</v>
          </cell>
          <cell r="O21">
            <v>0.19</v>
          </cell>
        </row>
        <row r="22">
          <cell r="A22">
            <v>560047</v>
          </cell>
          <cell r="B22" t="str">
            <v>БУГУРУСЛАНСКАЯ РБ</v>
          </cell>
          <cell r="C22">
            <v>1062</v>
          </cell>
          <cell r="D22">
            <v>311</v>
          </cell>
          <cell r="E22">
            <v>29990</v>
          </cell>
          <cell r="F22">
            <v>8316</v>
          </cell>
          <cell r="G22">
            <v>3.5400000000000001E-2</v>
          </cell>
          <cell r="H22">
            <v>3.7400000000000003E-2</v>
          </cell>
          <cell r="I22">
            <v>0.28999999999999998</v>
          </cell>
          <cell r="J22">
            <v>0.22</v>
          </cell>
          <cell r="K22">
            <v>0.23</v>
          </cell>
          <cell r="L22">
            <v>0.05</v>
          </cell>
          <cell r="O22">
            <v>0.28000000000000003</v>
          </cell>
        </row>
        <row r="23">
          <cell r="A23">
            <v>560052</v>
          </cell>
          <cell r="B23" t="str">
            <v>АБДУЛИНСКАЯ ГБ</v>
          </cell>
          <cell r="C23">
            <v>1498</v>
          </cell>
          <cell r="D23">
            <v>412</v>
          </cell>
          <cell r="E23">
            <v>17821</v>
          </cell>
          <cell r="F23">
            <v>5577</v>
          </cell>
          <cell r="G23">
            <v>8.4099999999999994E-2</v>
          </cell>
          <cell r="H23">
            <v>7.3899999999999993E-2</v>
          </cell>
          <cell r="I23">
            <v>0.78</v>
          </cell>
          <cell r="J23">
            <v>0.48</v>
          </cell>
          <cell r="K23">
            <v>0.59</v>
          </cell>
          <cell r="L23">
            <v>0.12</v>
          </cell>
          <cell r="O23">
            <v>0.71</v>
          </cell>
        </row>
        <row r="24">
          <cell r="A24">
            <v>560053</v>
          </cell>
          <cell r="B24" t="str">
            <v>АДАМОВСКАЯ РБ</v>
          </cell>
          <cell r="C24">
            <v>545</v>
          </cell>
          <cell r="D24">
            <v>168</v>
          </cell>
          <cell r="E24">
            <v>16057</v>
          </cell>
          <cell r="F24">
            <v>4636</v>
          </cell>
          <cell r="G24">
            <v>3.39E-2</v>
          </cell>
          <cell r="H24">
            <v>3.6200000000000003E-2</v>
          </cell>
          <cell r="I24">
            <v>0.27</v>
          </cell>
          <cell r="J24">
            <v>0.21</v>
          </cell>
          <cell r="K24">
            <v>0.21</v>
          </cell>
          <cell r="L24">
            <v>0.05</v>
          </cell>
          <cell r="O24">
            <v>0.26</v>
          </cell>
        </row>
        <row r="25">
          <cell r="A25">
            <v>560054</v>
          </cell>
          <cell r="B25" t="str">
            <v>АКБУЛАКСКАЯ РБ</v>
          </cell>
          <cell r="C25">
            <v>309</v>
          </cell>
          <cell r="D25">
            <v>48</v>
          </cell>
          <cell r="E25">
            <v>16171</v>
          </cell>
          <cell r="F25">
            <v>5274</v>
          </cell>
          <cell r="G25">
            <v>1.9099999999999999E-2</v>
          </cell>
          <cell r="H25">
            <v>9.1000000000000004E-3</v>
          </cell>
          <cell r="I25">
            <v>0.13</v>
          </cell>
          <cell r="J25">
            <v>0.03</v>
          </cell>
          <cell r="K25">
            <v>0.1</v>
          </cell>
          <cell r="L25">
            <v>0.01</v>
          </cell>
          <cell r="O25">
            <v>0.11</v>
          </cell>
        </row>
        <row r="26">
          <cell r="A26">
            <v>560055</v>
          </cell>
          <cell r="B26" t="str">
            <v>АЛЕКСАНДРОВСКАЯ РБ</v>
          </cell>
          <cell r="C26">
            <v>453</v>
          </cell>
          <cell r="D26">
            <v>53</v>
          </cell>
          <cell r="E26">
            <v>11438</v>
          </cell>
          <cell r="F26">
            <v>2815</v>
          </cell>
          <cell r="G26">
            <v>3.9600000000000003E-2</v>
          </cell>
          <cell r="H26">
            <v>1.8800000000000001E-2</v>
          </cell>
          <cell r="I26">
            <v>0.33</v>
          </cell>
          <cell r="J26">
            <v>0.09</v>
          </cell>
          <cell r="K26">
            <v>0.26</v>
          </cell>
          <cell r="L26">
            <v>0.02</v>
          </cell>
          <cell r="O26">
            <v>0.28000000000000003</v>
          </cell>
        </row>
        <row r="27">
          <cell r="A27">
            <v>560056</v>
          </cell>
          <cell r="B27" t="str">
            <v>АСЕКЕЕВСКАЯ РБ</v>
          </cell>
          <cell r="C27">
            <v>2173</v>
          </cell>
          <cell r="D27">
            <v>255</v>
          </cell>
          <cell r="E27">
            <v>15623</v>
          </cell>
          <cell r="F27">
            <v>3516</v>
          </cell>
          <cell r="G27">
            <v>0.1391</v>
          </cell>
          <cell r="H27">
            <v>7.2499999999999995E-2</v>
          </cell>
          <cell r="I27">
            <v>1.33</v>
          </cell>
          <cell r="J27">
            <v>0.47</v>
          </cell>
          <cell r="K27">
            <v>1.0900000000000001</v>
          </cell>
          <cell r="L27">
            <v>0.08</v>
          </cell>
          <cell r="O27">
            <v>1.17</v>
          </cell>
        </row>
        <row r="28">
          <cell r="A28">
            <v>560057</v>
          </cell>
          <cell r="B28" t="str">
            <v>БЕЛЯЕВСКАЯ РБ</v>
          </cell>
          <cell r="C28">
            <v>2678</v>
          </cell>
          <cell r="D28">
            <v>568</v>
          </cell>
          <cell r="E28">
            <v>12535</v>
          </cell>
          <cell r="F28">
            <v>3385</v>
          </cell>
          <cell r="G28">
            <v>0.21360000000000001</v>
          </cell>
          <cell r="H28">
            <v>0.1678</v>
          </cell>
          <cell r="I28">
            <v>2.0699999999999998</v>
          </cell>
          <cell r="J28">
            <v>1.1299999999999999</v>
          </cell>
          <cell r="K28">
            <v>1.64</v>
          </cell>
          <cell r="L28">
            <v>0.24</v>
          </cell>
          <cell r="O28">
            <v>1.88</v>
          </cell>
        </row>
        <row r="29">
          <cell r="A29">
            <v>560058</v>
          </cell>
          <cell r="B29" t="str">
            <v>ГАЙСКАЯ ГБ</v>
          </cell>
          <cell r="C29">
            <v>299</v>
          </cell>
          <cell r="D29">
            <v>139</v>
          </cell>
          <cell r="E29">
            <v>35082</v>
          </cell>
          <cell r="F29">
            <v>10002</v>
          </cell>
          <cell r="G29">
            <v>8.5000000000000006E-3</v>
          </cell>
          <cell r="H29">
            <v>1.3899999999999999E-2</v>
          </cell>
          <cell r="I29">
            <v>0.02</v>
          </cell>
          <cell r="J29">
            <v>0.06</v>
          </cell>
          <cell r="K29">
            <v>0.02</v>
          </cell>
          <cell r="L29">
            <v>0.01</v>
          </cell>
          <cell r="O29">
            <v>0.03</v>
          </cell>
        </row>
        <row r="30">
          <cell r="A30">
            <v>560059</v>
          </cell>
          <cell r="B30" t="str">
            <v>ГРАЧЕВСКАЯ РБ</v>
          </cell>
          <cell r="C30">
            <v>857</v>
          </cell>
          <cell r="D30">
            <v>301</v>
          </cell>
          <cell r="E30">
            <v>10964</v>
          </cell>
          <cell r="F30">
            <v>2722</v>
          </cell>
          <cell r="G30">
            <v>7.8200000000000006E-2</v>
          </cell>
          <cell r="H30">
            <v>0.1106</v>
          </cell>
          <cell r="I30">
            <v>0.72</v>
          </cell>
          <cell r="J30">
            <v>0.73</v>
          </cell>
          <cell r="K30">
            <v>0.57999999999999996</v>
          </cell>
          <cell r="L30">
            <v>0.15</v>
          </cell>
          <cell r="O30">
            <v>0.73</v>
          </cell>
        </row>
        <row r="31">
          <cell r="A31">
            <v>560060</v>
          </cell>
          <cell r="B31" t="str">
            <v>ДОМБАРОВСКАЯ РБ</v>
          </cell>
          <cell r="C31">
            <v>291</v>
          </cell>
          <cell r="D31">
            <v>45</v>
          </cell>
          <cell r="E31">
            <v>12355</v>
          </cell>
          <cell r="F31">
            <v>3676</v>
          </cell>
          <cell r="G31">
            <v>2.3599999999999999E-2</v>
          </cell>
          <cell r="H31">
            <v>1.2200000000000001E-2</v>
          </cell>
          <cell r="I31">
            <v>0.17</v>
          </cell>
          <cell r="J31">
            <v>0.05</v>
          </cell>
          <cell r="K31">
            <v>0.13</v>
          </cell>
          <cell r="L31">
            <v>0.01</v>
          </cell>
          <cell r="O31">
            <v>0.14000000000000001</v>
          </cell>
        </row>
        <row r="32">
          <cell r="A32">
            <v>560061</v>
          </cell>
          <cell r="B32" t="str">
            <v>ИЛЕКСКАЯ РБ</v>
          </cell>
          <cell r="C32">
            <v>355</v>
          </cell>
          <cell r="D32">
            <v>59</v>
          </cell>
          <cell r="E32">
            <v>18042</v>
          </cell>
          <cell r="F32">
            <v>5295</v>
          </cell>
          <cell r="G32">
            <v>1.9699999999999999E-2</v>
          </cell>
          <cell r="H32">
            <v>1.11E-2</v>
          </cell>
          <cell r="I32">
            <v>0.13</v>
          </cell>
          <cell r="J32">
            <v>0.04</v>
          </cell>
          <cell r="K32">
            <v>0.1</v>
          </cell>
          <cell r="L32">
            <v>0.01</v>
          </cell>
          <cell r="O32">
            <v>0.11</v>
          </cell>
        </row>
        <row r="33">
          <cell r="A33">
            <v>560062</v>
          </cell>
          <cell r="B33" t="str">
            <v>КВАРКЕНСКАЯ РБ</v>
          </cell>
          <cell r="C33">
            <v>1653</v>
          </cell>
          <cell r="D33">
            <v>742</v>
          </cell>
          <cell r="E33">
            <v>13261</v>
          </cell>
          <cell r="F33">
            <v>3266</v>
          </cell>
          <cell r="G33">
            <v>0.12470000000000001</v>
          </cell>
          <cell r="H33">
            <v>0.22720000000000001</v>
          </cell>
          <cell r="I33">
            <v>1.18</v>
          </cell>
          <cell r="J33">
            <v>1.54</v>
          </cell>
          <cell r="K33">
            <v>0.94</v>
          </cell>
          <cell r="L33">
            <v>0.31</v>
          </cell>
          <cell r="O33">
            <v>1.25</v>
          </cell>
        </row>
        <row r="34">
          <cell r="A34">
            <v>560063</v>
          </cell>
          <cell r="B34" t="str">
            <v>КРАСНОГВАРДЕЙСКАЯ РБ</v>
          </cell>
          <cell r="C34">
            <v>483</v>
          </cell>
          <cell r="D34">
            <v>85</v>
          </cell>
          <cell r="E34">
            <v>14122</v>
          </cell>
          <cell r="F34">
            <v>4200</v>
          </cell>
          <cell r="G34">
            <v>3.4200000000000001E-2</v>
          </cell>
          <cell r="H34">
            <v>2.0199999999999999E-2</v>
          </cell>
          <cell r="I34">
            <v>0.28000000000000003</v>
          </cell>
          <cell r="J34">
            <v>0.1</v>
          </cell>
          <cell r="K34">
            <v>0.22</v>
          </cell>
          <cell r="L34">
            <v>0.02</v>
          </cell>
          <cell r="O34">
            <v>0.24</v>
          </cell>
        </row>
        <row r="35">
          <cell r="A35">
            <v>560064</v>
          </cell>
          <cell r="B35" t="str">
            <v>КУВАНДЫКСКАЯ ГБ</v>
          </cell>
          <cell r="C35">
            <v>6843</v>
          </cell>
          <cell r="D35">
            <v>3963</v>
          </cell>
          <cell r="E35">
            <v>31169</v>
          </cell>
          <cell r="F35">
            <v>9137</v>
          </cell>
          <cell r="G35">
            <v>0.2195</v>
          </cell>
          <cell r="H35">
            <v>0.43369999999999997</v>
          </cell>
          <cell r="I35">
            <v>2.13</v>
          </cell>
          <cell r="J35">
            <v>2.5</v>
          </cell>
          <cell r="K35">
            <v>1.64</v>
          </cell>
          <cell r="L35">
            <v>0.57999999999999996</v>
          </cell>
          <cell r="O35">
            <v>2.2200000000000002</v>
          </cell>
        </row>
        <row r="36">
          <cell r="A36">
            <v>560065</v>
          </cell>
          <cell r="B36" t="str">
            <v>КУРМАНАЕВСКАЯ РБ</v>
          </cell>
          <cell r="C36">
            <v>266</v>
          </cell>
          <cell r="D36">
            <v>88</v>
          </cell>
          <cell r="E36">
            <v>13247</v>
          </cell>
          <cell r="F36">
            <v>3140</v>
          </cell>
          <cell r="G36">
            <v>2.01E-2</v>
          </cell>
          <cell r="H36">
            <v>2.8000000000000001E-2</v>
          </cell>
          <cell r="I36">
            <v>0.14000000000000001</v>
          </cell>
          <cell r="J36">
            <v>0.16</v>
          </cell>
          <cell r="K36">
            <v>0.11</v>
          </cell>
          <cell r="L36">
            <v>0.03</v>
          </cell>
          <cell r="O36">
            <v>0.14000000000000001</v>
          </cell>
        </row>
        <row r="37">
          <cell r="A37">
            <v>560066</v>
          </cell>
          <cell r="B37" t="str">
            <v>МАТВЕЕВСКАЯ РБ</v>
          </cell>
          <cell r="C37">
            <v>600</v>
          </cell>
          <cell r="D37">
            <v>152</v>
          </cell>
          <cell r="E37">
            <v>9008</v>
          </cell>
          <cell r="F37">
            <v>2292</v>
          </cell>
          <cell r="G37">
            <v>6.6600000000000006E-2</v>
          </cell>
          <cell r="H37">
            <v>6.6299999999999998E-2</v>
          </cell>
          <cell r="I37">
            <v>0.6</v>
          </cell>
          <cell r="J37">
            <v>0.42</v>
          </cell>
          <cell r="K37">
            <v>0.48</v>
          </cell>
          <cell r="L37">
            <v>0.08</v>
          </cell>
          <cell r="O37">
            <v>0.56000000000000005</v>
          </cell>
        </row>
        <row r="38">
          <cell r="A38">
            <v>560067</v>
          </cell>
          <cell r="B38" t="str">
            <v>НОВООРСКАЯ РБ</v>
          </cell>
          <cell r="C38">
            <v>541</v>
          </cell>
          <cell r="D38">
            <v>215</v>
          </cell>
          <cell r="E38">
            <v>22047</v>
          </cell>
          <cell r="F38">
            <v>6944</v>
          </cell>
          <cell r="G38">
            <v>2.4500000000000001E-2</v>
          </cell>
          <cell r="H38">
            <v>3.1E-2</v>
          </cell>
          <cell r="I38">
            <v>0.18</v>
          </cell>
          <cell r="J38">
            <v>0.18</v>
          </cell>
          <cell r="K38">
            <v>0.14000000000000001</v>
          </cell>
          <cell r="L38">
            <v>0.04</v>
          </cell>
          <cell r="O38">
            <v>0.18</v>
          </cell>
        </row>
        <row r="39">
          <cell r="A39">
            <v>560068</v>
          </cell>
          <cell r="B39" t="str">
            <v>НОВОСЕРГИЕВСКАЯ РБ</v>
          </cell>
          <cell r="C39">
            <v>1216</v>
          </cell>
          <cell r="D39">
            <v>153</v>
          </cell>
          <cell r="E39">
            <v>25540</v>
          </cell>
          <cell r="F39">
            <v>7483</v>
          </cell>
          <cell r="G39">
            <v>4.7600000000000003E-2</v>
          </cell>
          <cell r="H39">
            <v>2.0400000000000001E-2</v>
          </cell>
          <cell r="I39">
            <v>0.41</v>
          </cell>
          <cell r="J39">
            <v>0.11</v>
          </cell>
          <cell r="K39">
            <v>0.32</v>
          </cell>
          <cell r="L39">
            <v>0.03</v>
          </cell>
          <cell r="O39">
            <v>0.35</v>
          </cell>
        </row>
        <row r="40">
          <cell r="A40">
            <v>560069</v>
          </cell>
          <cell r="B40" t="str">
            <v>ОКТЯБРЬСКАЯ РБ</v>
          </cell>
          <cell r="C40">
            <v>379</v>
          </cell>
          <cell r="D40">
            <v>43</v>
          </cell>
          <cell r="E40">
            <v>15650</v>
          </cell>
          <cell r="F40">
            <v>4378</v>
          </cell>
          <cell r="G40">
            <v>2.4199999999999999E-2</v>
          </cell>
          <cell r="H40">
            <v>9.7999999999999997E-3</v>
          </cell>
          <cell r="I40">
            <v>0.18</v>
          </cell>
          <cell r="J40">
            <v>0.03</v>
          </cell>
          <cell r="K40">
            <v>0.14000000000000001</v>
          </cell>
          <cell r="L40">
            <v>0.01</v>
          </cell>
          <cell r="O40">
            <v>0.15</v>
          </cell>
        </row>
        <row r="41">
          <cell r="A41">
            <v>560070</v>
          </cell>
          <cell r="B41" t="str">
            <v>ОРЕНБУРГСКАЯ РБ</v>
          </cell>
          <cell r="C41">
            <v>9129</v>
          </cell>
          <cell r="D41">
            <v>3773</v>
          </cell>
          <cell r="E41">
            <v>57432</v>
          </cell>
          <cell r="F41">
            <v>18573</v>
          </cell>
          <cell r="G41">
            <v>0.159</v>
          </cell>
          <cell r="H41">
            <v>0.2031</v>
          </cell>
          <cell r="I41">
            <v>1.53</v>
          </cell>
          <cell r="J41">
            <v>1.37</v>
          </cell>
          <cell r="K41">
            <v>1.1599999999999999</v>
          </cell>
          <cell r="L41">
            <v>0.33</v>
          </cell>
          <cell r="O41">
            <v>1.49</v>
          </cell>
        </row>
        <row r="42">
          <cell r="A42">
            <v>560071</v>
          </cell>
          <cell r="B42" t="str">
            <v>ПЕРВОМАЙСКАЯ РБ</v>
          </cell>
          <cell r="C42">
            <v>646</v>
          </cell>
          <cell r="D42">
            <v>422</v>
          </cell>
          <cell r="E42">
            <v>18100</v>
          </cell>
          <cell r="F42">
            <v>6011</v>
          </cell>
          <cell r="G42">
            <v>3.5700000000000003E-2</v>
          </cell>
          <cell r="H42">
            <v>7.0199999999999999E-2</v>
          </cell>
          <cell r="I42">
            <v>0.28999999999999998</v>
          </cell>
          <cell r="J42">
            <v>0.45</v>
          </cell>
          <cell r="K42">
            <v>0.22</v>
          </cell>
          <cell r="L42">
            <v>0.11</v>
          </cell>
          <cell r="O42">
            <v>0.33</v>
          </cell>
        </row>
        <row r="43">
          <cell r="A43">
            <v>560072</v>
          </cell>
          <cell r="B43" t="str">
            <v>ПЕРЕВОЛОЦКАЯ РБ</v>
          </cell>
          <cell r="C43">
            <v>957</v>
          </cell>
          <cell r="D43">
            <v>246</v>
          </cell>
          <cell r="E43">
            <v>19808</v>
          </cell>
          <cell r="F43">
            <v>5349</v>
          </cell>
          <cell r="G43">
            <v>4.8300000000000003E-2</v>
          </cell>
          <cell r="H43">
            <v>4.5999999999999999E-2</v>
          </cell>
          <cell r="I43">
            <v>0.42</v>
          </cell>
          <cell r="J43">
            <v>0.28000000000000003</v>
          </cell>
          <cell r="K43">
            <v>0.33</v>
          </cell>
          <cell r="L43">
            <v>0.06</v>
          </cell>
          <cell r="O43">
            <v>0.39</v>
          </cell>
        </row>
        <row r="44">
          <cell r="A44">
            <v>560073</v>
          </cell>
          <cell r="B44" t="str">
            <v>ПОНОМАРЕВСКАЯ РБ</v>
          </cell>
          <cell r="C44">
            <v>1590</v>
          </cell>
          <cell r="D44">
            <v>206</v>
          </cell>
          <cell r="E44">
            <v>11041</v>
          </cell>
          <cell r="F44">
            <v>2266</v>
          </cell>
          <cell r="G44">
            <v>0.14399999999999999</v>
          </cell>
          <cell r="H44">
            <v>9.0899999999999995E-2</v>
          </cell>
          <cell r="I44">
            <v>1.38</v>
          </cell>
          <cell r="J44">
            <v>0.59</v>
          </cell>
          <cell r="K44">
            <v>1.1499999999999999</v>
          </cell>
          <cell r="L44">
            <v>0.1</v>
          </cell>
          <cell r="O44">
            <v>1.25</v>
          </cell>
        </row>
        <row r="45">
          <cell r="A45">
            <v>560074</v>
          </cell>
          <cell r="B45" t="str">
            <v>САКМАРСКАЯ  РБ</v>
          </cell>
          <cell r="C45">
            <v>562</v>
          </cell>
          <cell r="D45">
            <v>182</v>
          </cell>
          <cell r="E45">
            <v>17547</v>
          </cell>
          <cell r="F45">
            <v>5529</v>
          </cell>
          <cell r="G45">
            <v>3.2000000000000001E-2</v>
          </cell>
          <cell r="H45">
            <v>3.2899999999999999E-2</v>
          </cell>
          <cell r="I45">
            <v>0.25</v>
          </cell>
          <cell r="J45">
            <v>0.19</v>
          </cell>
          <cell r="K45">
            <v>0.19</v>
          </cell>
          <cell r="L45">
            <v>0.05</v>
          </cell>
          <cell r="O45">
            <v>0.24</v>
          </cell>
        </row>
        <row r="46">
          <cell r="A46">
            <v>560075</v>
          </cell>
          <cell r="B46" t="str">
            <v>САРАКТАШСКАЯ РБ</v>
          </cell>
          <cell r="C46">
            <v>4742</v>
          </cell>
          <cell r="D46">
            <v>1115</v>
          </cell>
          <cell r="E46">
            <v>29924</v>
          </cell>
          <cell r="F46">
            <v>9007</v>
          </cell>
          <cell r="G46">
            <v>0.1585</v>
          </cell>
          <cell r="H46">
            <v>0.12379999999999999</v>
          </cell>
          <cell r="I46">
            <v>1.52</v>
          </cell>
          <cell r="J46">
            <v>0.82</v>
          </cell>
          <cell r="K46">
            <v>1.17</v>
          </cell>
          <cell r="L46">
            <v>0.19</v>
          </cell>
          <cell r="O46">
            <v>1.36</v>
          </cell>
        </row>
        <row r="47">
          <cell r="A47">
            <v>560076</v>
          </cell>
          <cell r="B47" t="str">
            <v>СВЕТЛИНСКАЯ РБ</v>
          </cell>
          <cell r="C47">
            <v>915</v>
          </cell>
          <cell r="D47">
            <v>484</v>
          </cell>
          <cell r="E47">
            <v>9111</v>
          </cell>
          <cell r="F47">
            <v>2506</v>
          </cell>
          <cell r="G47">
            <v>0.1004</v>
          </cell>
          <cell r="H47">
            <v>0.19309999999999999</v>
          </cell>
          <cell r="I47">
            <v>0.94</v>
          </cell>
          <cell r="J47">
            <v>1.3</v>
          </cell>
          <cell r="K47">
            <v>0.73</v>
          </cell>
          <cell r="L47">
            <v>0.28999999999999998</v>
          </cell>
          <cell r="O47">
            <v>1.02</v>
          </cell>
        </row>
        <row r="48">
          <cell r="A48">
            <v>560077</v>
          </cell>
          <cell r="B48" t="str">
            <v>СЕВЕРНАЯ РБ</v>
          </cell>
          <cell r="C48">
            <v>1581</v>
          </cell>
          <cell r="D48">
            <v>49</v>
          </cell>
          <cell r="E48">
            <v>10850</v>
          </cell>
          <cell r="F48">
            <v>2206</v>
          </cell>
          <cell r="G48">
            <v>0.1457</v>
          </cell>
          <cell r="H48">
            <v>2.2200000000000001E-2</v>
          </cell>
          <cell r="I48">
            <v>1.39</v>
          </cell>
          <cell r="J48">
            <v>0.12</v>
          </cell>
          <cell r="K48">
            <v>1.1499999999999999</v>
          </cell>
          <cell r="L48">
            <v>0.02</v>
          </cell>
          <cell r="O48">
            <v>1.17</v>
          </cell>
        </row>
        <row r="49">
          <cell r="A49">
            <v>560078</v>
          </cell>
          <cell r="B49" t="str">
            <v>СОЛЬ-ИЛЕЦКАЯ ГБ</v>
          </cell>
          <cell r="C49">
            <v>864</v>
          </cell>
          <cell r="D49">
            <v>560</v>
          </cell>
          <cell r="E49">
            <v>34367</v>
          </cell>
          <cell r="F49">
            <v>11365</v>
          </cell>
          <cell r="G49">
            <v>2.5100000000000001E-2</v>
          </cell>
          <cell r="H49">
            <v>4.9299999999999997E-2</v>
          </cell>
          <cell r="I49">
            <v>0.19</v>
          </cell>
          <cell r="J49">
            <v>0.31</v>
          </cell>
          <cell r="K49">
            <v>0.14000000000000001</v>
          </cell>
          <cell r="L49">
            <v>0.08</v>
          </cell>
          <cell r="O49">
            <v>0.22</v>
          </cell>
        </row>
        <row r="50">
          <cell r="A50">
            <v>560079</v>
          </cell>
          <cell r="B50" t="str">
            <v>СОРОЧИНСКАЯ ГБ</v>
          </cell>
          <cell r="C50">
            <v>2836</v>
          </cell>
          <cell r="D50">
            <v>1286</v>
          </cell>
          <cell r="E50">
            <v>33392</v>
          </cell>
          <cell r="F50">
            <v>9706</v>
          </cell>
          <cell r="G50">
            <v>8.4900000000000003E-2</v>
          </cell>
          <cell r="H50">
            <v>0.13250000000000001</v>
          </cell>
          <cell r="I50">
            <v>0.78</v>
          </cell>
          <cell r="J50">
            <v>0.88</v>
          </cell>
          <cell r="K50">
            <v>0.6</v>
          </cell>
          <cell r="L50">
            <v>0.2</v>
          </cell>
          <cell r="O50">
            <v>0.8</v>
          </cell>
        </row>
        <row r="51">
          <cell r="A51">
            <v>560080</v>
          </cell>
          <cell r="B51" t="str">
            <v>ТАШЛИНСКАЯ РБ</v>
          </cell>
          <cell r="C51">
            <v>116</v>
          </cell>
          <cell r="D51">
            <v>27</v>
          </cell>
          <cell r="E51">
            <v>17571</v>
          </cell>
          <cell r="F51">
            <v>5237</v>
          </cell>
          <cell r="G51">
            <v>6.6E-3</v>
          </cell>
          <cell r="H51">
            <v>5.1999999999999998E-3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O51">
            <v>0</v>
          </cell>
        </row>
        <row r="52">
          <cell r="A52">
            <v>560081</v>
          </cell>
          <cell r="B52" t="str">
            <v>ТОЦКАЯ РБ</v>
          </cell>
          <cell r="C52">
            <v>659</v>
          </cell>
          <cell r="D52">
            <v>206</v>
          </cell>
          <cell r="E52">
            <v>19967</v>
          </cell>
          <cell r="F52">
            <v>6511</v>
          </cell>
          <cell r="G52">
            <v>3.3000000000000002E-2</v>
          </cell>
          <cell r="H52">
            <v>3.1600000000000003E-2</v>
          </cell>
          <cell r="I52">
            <v>0.26</v>
          </cell>
          <cell r="J52">
            <v>0.18</v>
          </cell>
          <cell r="K52">
            <v>0.2</v>
          </cell>
          <cell r="L52">
            <v>0.05</v>
          </cell>
          <cell r="O52">
            <v>0.25</v>
          </cell>
        </row>
        <row r="53">
          <cell r="A53">
            <v>560082</v>
          </cell>
          <cell r="B53" t="str">
            <v>ТЮЛЬГАНСКАЯ РБ</v>
          </cell>
          <cell r="C53">
            <v>519</v>
          </cell>
          <cell r="D53">
            <v>147</v>
          </cell>
          <cell r="E53">
            <v>15665</v>
          </cell>
          <cell r="F53">
            <v>3920</v>
          </cell>
          <cell r="G53">
            <v>3.3099999999999997E-2</v>
          </cell>
          <cell r="H53">
            <v>3.7499999999999999E-2</v>
          </cell>
          <cell r="I53">
            <v>0.27</v>
          </cell>
          <cell r="J53">
            <v>0.22</v>
          </cell>
          <cell r="K53">
            <v>0.22</v>
          </cell>
          <cell r="L53">
            <v>0.04</v>
          </cell>
          <cell r="O53">
            <v>0.26</v>
          </cell>
        </row>
        <row r="54">
          <cell r="A54">
            <v>560083</v>
          </cell>
          <cell r="B54" t="str">
            <v>ШАРЛЫКСКАЯ РБ</v>
          </cell>
          <cell r="C54">
            <v>165</v>
          </cell>
          <cell r="D54">
            <v>20</v>
          </cell>
          <cell r="E54">
            <v>14212</v>
          </cell>
          <cell r="F54">
            <v>3311</v>
          </cell>
          <cell r="G54">
            <v>1.1599999999999999E-2</v>
          </cell>
          <cell r="H54">
            <v>6.0000000000000001E-3</v>
          </cell>
          <cell r="I54">
            <v>0.05</v>
          </cell>
          <cell r="J54">
            <v>0.01</v>
          </cell>
          <cell r="K54">
            <v>0.04</v>
          </cell>
          <cell r="L54">
            <v>0</v>
          </cell>
          <cell r="O54">
            <v>0.04</v>
          </cell>
        </row>
        <row r="55">
          <cell r="A55">
            <v>560084</v>
          </cell>
          <cell r="B55" t="str">
            <v>ЯСНЕНСКАЯ ГБ</v>
          </cell>
          <cell r="C55">
            <v>201</v>
          </cell>
          <cell r="D55">
            <v>200</v>
          </cell>
          <cell r="E55">
            <v>21080</v>
          </cell>
          <cell r="F55">
            <v>7301</v>
          </cell>
          <cell r="G55">
            <v>9.4999999999999998E-3</v>
          </cell>
          <cell r="H55">
            <v>2.7400000000000001E-2</v>
          </cell>
          <cell r="I55">
            <v>0.03</v>
          </cell>
          <cell r="J55">
            <v>0.15</v>
          </cell>
          <cell r="K55">
            <v>0.02</v>
          </cell>
          <cell r="L55">
            <v>0.04</v>
          </cell>
          <cell r="O55">
            <v>0.06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459</v>
          </cell>
          <cell r="D56">
            <v>20</v>
          </cell>
          <cell r="E56">
            <v>9605</v>
          </cell>
          <cell r="F56">
            <v>397</v>
          </cell>
          <cell r="G56">
            <v>4.7800000000000002E-2</v>
          </cell>
          <cell r="H56">
            <v>5.04E-2</v>
          </cell>
          <cell r="I56">
            <v>0.41</v>
          </cell>
          <cell r="J56">
            <v>0.31</v>
          </cell>
          <cell r="K56">
            <v>0.39</v>
          </cell>
          <cell r="L56">
            <v>0.01</v>
          </cell>
          <cell r="O56">
            <v>0.4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1502</v>
          </cell>
          <cell r="D57">
            <v>37</v>
          </cell>
          <cell r="E57">
            <v>18215</v>
          </cell>
          <cell r="F57">
            <v>616</v>
          </cell>
          <cell r="G57">
            <v>8.2500000000000004E-2</v>
          </cell>
          <cell r="H57">
            <v>6.0100000000000001E-2</v>
          </cell>
          <cell r="I57">
            <v>0.76</v>
          </cell>
          <cell r="J57">
            <v>0.38</v>
          </cell>
          <cell r="K57">
            <v>0.74</v>
          </cell>
          <cell r="L57">
            <v>0.01</v>
          </cell>
          <cell r="O57">
            <v>0.75</v>
          </cell>
        </row>
        <row r="58">
          <cell r="A58">
            <v>560087</v>
          </cell>
          <cell r="B58" t="str">
            <v>ОРСКАЯ УБ НА СТ. ОРСК</v>
          </cell>
          <cell r="C58">
            <v>1481</v>
          </cell>
          <cell r="D58">
            <v>1</v>
          </cell>
          <cell r="E58">
            <v>23930</v>
          </cell>
          <cell r="F58">
            <v>1</v>
          </cell>
          <cell r="G58">
            <v>6.1899999999999997E-2</v>
          </cell>
          <cell r="H58">
            <v>0</v>
          </cell>
          <cell r="I58">
            <v>0.55000000000000004</v>
          </cell>
          <cell r="J58">
            <v>0</v>
          </cell>
          <cell r="K58">
            <v>0.55000000000000004</v>
          </cell>
          <cell r="L58">
            <v>0</v>
          </cell>
          <cell r="O58">
            <v>0.55000000000000004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143</v>
          </cell>
          <cell r="D59">
            <v>0</v>
          </cell>
          <cell r="E59">
            <v>5622</v>
          </cell>
          <cell r="F59">
            <v>0</v>
          </cell>
          <cell r="G59">
            <v>2.5399999999999999E-2</v>
          </cell>
          <cell r="H59">
            <v>0</v>
          </cell>
          <cell r="I59">
            <v>0.19</v>
          </cell>
          <cell r="J59">
            <v>0</v>
          </cell>
          <cell r="K59">
            <v>0.19</v>
          </cell>
          <cell r="L59">
            <v>0</v>
          </cell>
          <cell r="O59">
            <v>0.19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427</v>
          </cell>
          <cell r="D60">
            <v>0</v>
          </cell>
          <cell r="E60">
            <v>3753</v>
          </cell>
          <cell r="F60">
            <v>0</v>
          </cell>
          <cell r="G60">
            <v>0.1138</v>
          </cell>
          <cell r="H60">
            <v>0</v>
          </cell>
          <cell r="I60">
            <v>1.07</v>
          </cell>
          <cell r="J60">
            <v>0</v>
          </cell>
          <cell r="K60">
            <v>1.07</v>
          </cell>
          <cell r="L60">
            <v>0</v>
          </cell>
          <cell r="O60">
            <v>1.07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25</v>
          </cell>
          <cell r="D61">
            <v>2</v>
          </cell>
          <cell r="E61">
            <v>492</v>
          </cell>
          <cell r="F61">
            <v>34</v>
          </cell>
          <cell r="G61">
            <v>5.0799999999999998E-2</v>
          </cell>
          <cell r="H61">
            <v>5.8799999999999998E-2</v>
          </cell>
          <cell r="I61">
            <v>0.44</v>
          </cell>
          <cell r="J61">
            <v>0.37</v>
          </cell>
          <cell r="K61">
            <v>0.41</v>
          </cell>
          <cell r="L61">
            <v>0.02</v>
          </cell>
          <cell r="O61">
            <v>0.43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201</v>
          </cell>
          <cell r="D62">
            <v>0</v>
          </cell>
          <cell r="E62">
            <v>6199</v>
          </cell>
          <cell r="F62">
            <v>0</v>
          </cell>
          <cell r="G62">
            <v>3.2399999999999998E-2</v>
          </cell>
          <cell r="H62">
            <v>0</v>
          </cell>
          <cell r="I62">
            <v>0.26</v>
          </cell>
          <cell r="J62">
            <v>0</v>
          </cell>
          <cell r="K62">
            <v>0.26</v>
          </cell>
          <cell r="L62">
            <v>0</v>
          </cell>
          <cell r="O62">
            <v>0.26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210</v>
          </cell>
          <cell r="D63">
            <v>24</v>
          </cell>
          <cell r="E63">
            <v>2343</v>
          </cell>
          <cell r="F63">
            <v>157</v>
          </cell>
          <cell r="G63">
            <v>8.9599999999999999E-2</v>
          </cell>
          <cell r="H63">
            <v>0.15290000000000001</v>
          </cell>
          <cell r="I63">
            <v>0.83</v>
          </cell>
          <cell r="J63">
            <v>1.02</v>
          </cell>
          <cell r="K63">
            <v>0.78</v>
          </cell>
          <cell r="L63">
            <v>0.06</v>
          </cell>
          <cell r="O63">
            <v>0.84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3838</v>
          </cell>
          <cell r="D64">
            <v>3</v>
          </cell>
          <cell r="E64">
            <v>74559</v>
          </cell>
          <cell r="F64">
            <v>59</v>
          </cell>
          <cell r="G64">
            <v>5.1499999999999997E-2</v>
          </cell>
          <cell r="H64">
            <v>5.0799999999999998E-2</v>
          </cell>
          <cell r="I64">
            <v>0.45</v>
          </cell>
          <cell r="J64">
            <v>0.32</v>
          </cell>
          <cell r="K64">
            <v>0.45</v>
          </cell>
          <cell r="L64">
            <v>0</v>
          </cell>
          <cell r="O64">
            <v>0.45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5779</v>
          </cell>
          <cell r="D65">
            <v>1221</v>
          </cell>
          <cell r="E65">
            <v>82750</v>
          </cell>
          <cell r="F65">
            <v>26360</v>
          </cell>
          <cell r="G65">
            <v>6.9800000000000001E-2</v>
          </cell>
          <cell r="H65">
            <v>4.6300000000000001E-2</v>
          </cell>
          <cell r="I65">
            <v>0.63</v>
          </cell>
          <cell r="J65">
            <v>0.28000000000000003</v>
          </cell>
          <cell r="K65">
            <v>0.48</v>
          </cell>
          <cell r="L65">
            <v>7.0000000000000007E-2</v>
          </cell>
          <cell r="O65">
            <v>0.55000000000000004</v>
          </cell>
        </row>
      </sheetData>
      <sheetData sheetId="5">
        <row r="6">
          <cell r="A6">
            <v>560002</v>
          </cell>
          <cell r="B6" t="str">
            <v>ОРЕНБУРГ ОБЛАСТНАЯ КБ  № 2</v>
          </cell>
          <cell r="C6">
            <v>2551</v>
          </cell>
          <cell r="D6">
            <v>0</v>
          </cell>
          <cell r="E6">
            <v>16944</v>
          </cell>
          <cell r="F6">
            <v>0</v>
          </cell>
          <cell r="G6">
            <v>0.15060000000000001</v>
          </cell>
          <cell r="H6">
            <v>0</v>
          </cell>
          <cell r="I6">
            <v>2.5</v>
          </cell>
          <cell r="J6">
            <v>0</v>
          </cell>
          <cell r="K6">
            <v>2.5</v>
          </cell>
          <cell r="L6">
            <v>0</v>
          </cell>
          <cell r="O6">
            <v>2.5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260</v>
          </cell>
          <cell r="D7">
            <v>4</v>
          </cell>
          <cell r="E7">
            <v>4255</v>
          </cell>
          <cell r="F7">
            <v>20</v>
          </cell>
          <cell r="G7">
            <v>6.1100000000000002E-2</v>
          </cell>
          <cell r="H7">
            <v>0.2</v>
          </cell>
          <cell r="I7">
            <v>2.5</v>
          </cell>
          <cell r="J7">
            <v>2.42</v>
          </cell>
          <cell r="K7">
            <v>2.5</v>
          </cell>
          <cell r="L7">
            <v>0</v>
          </cell>
          <cell r="O7">
            <v>2.5</v>
          </cell>
        </row>
        <row r="8">
          <cell r="A8">
            <v>560017</v>
          </cell>
          <cell r="B8" t="str">
            <v>ОРЕНБУРГ ГБУЗ ГКБ №1</v>
          </cell>
          <cell r="C8">
            <v>10931</v>
          </cell>
          <cell r="D8">
            <v>4</v>
          </cell>
          <cell r="E8">
            <v>77141</v>
          </cell>
          <cell r="F8">
            <v>2</v>
          </cell>
          <cell r="G8">
            <v>0.14169999999999999</v>
          </cell>
          <cell r="H8">
            <v>2</v>
          </cell>
          <cell r="I8">
            <v>2.5</v>
          </cell>
          <cell r="J8">
            <v>0</v>
          </cell>
          <cell r="K8">
            <v>2.5</v>
          </cell>
          <cell r="L8">
            <v>0</v>
          </cell>
          <cell r="O8">
            <v>2.5</v>
          </cell>
        </row>
        <row r="9">
          <cell r="A9">
            <v>560019</v>
          </cell>
          <cell r="B9" t="str">
            <v>ОРЕНБУРГ ГАУЗ ГКБ  №3</v>
          </cell>
          <cell r="C9">
            <v>13396</v>
          </cell>
          <cell r="D9">
            <v>489</v>
          </cell>
          <cell r="E9">
            <v>88675</v>
          </cell>
          <cell r="F9">
            <v>3845</v>
          </cell>
          <cell r="G9">
            <v>0.15110000000000001</v>
          </cell>
          <cell r="H9">
            <v>0.12720000000000001</v>
          </cell>
          <cell r="I9">
            <v>2.5</v>
          </cell>
          <cell r="J9">
            <v>2.5</v>
          </cell>
          <cell r="K9">
            <v>2.4</v>
          </cell>
          <cell r="L9">
            <v>0.1</v>
          </cell>
          <cell r="O9">
            <v>2.5</v>
          </cell>
        </row>
        <row r="10">
          <cell r="A10">
            <v>560021</v>
          </cell>
          <cell r="B10" t="str">
            <v>ОРЕНБУРГ ГБУЗ ГКБ № 5</v>
          </cell>
          <cell r="C10">
            <v>9134</v>
          </cell>
          <cell r="D10">
            <v>6051</v>
          </cell>
          <cell r="E10">
            <v>55842</v>
          </cell>
          <cell r="F10">
            <v>38018</v>
          </cell>
          <cell r="G10">
            <v>0.1636</v>
          </cell>
          <cell r="H10">
            <v>0.15920000000000001</v>
          </cell>
          <cell r="I10">
            <v>1.9</v>
          </cell>
          <cell r="J10">
            <v>2.48</v>
          </cell>
          <cell r="K10">
            <v>1.1200000000000001</v>
          </cell>
          <cell r="L10">
            <v>1.02</v>
          </cell>
          <cell r="O10">
            <v>2.14</v>
          </cell>
        </row>
        <row r="11">
          <cell r="A11">
            <v>560022</v>
          </cell>
          <cell r="B11" t="str">
            <v>ОРЕНБУРГ ГАУЗ ГКБ  №6</v>
          </cell>
          <cell r="C11">
            <v>10759</v>
          </cell>
          <cell r="D11">
            <v>3423</v>
          </cell>
          <cell r="E11">
            <v>67056</v>
          </cell>
          <cell r="F11">
            <v>23957</v>
          </cell>
          <cell r="G11">
            <v>0.16039999999999999</v>
          </cell>
          <cell r="H11">
            <v>0.1429</v>
          </cell>
          <cell r="I11">
            <v>2.06</v>
          </cell>
          <cell r="J11">
            <v>2.5</v>
          </cell>
          <cell r="K11">
            <v>1.52</v>
          </cell>
          <cell r="L11">
            <v>0.65</v>
          </cell>
          <cell r="O11">
            <v>2.17</v>
          </cell>
        </row>
        <row r="12">
          <cell r="A12">
            <v>560024</v>
          </cell>
          <cell r="B12" t="str">
            <v>ОРЕНБУРГ ГАУЗ ДГКБ</v>
          </cell>
          <cell r="C12">
            <v>157</v>
          </cell>
          <cell r="D12">
            <v>7978</v>
          </cell>
          <cell r="E12">
            <v>2631</v>
          </cell>
          <cell r="F12">
            <v>50378</v>
          </cell>
          <cell r="G12">
            <v>5.9700000000000003E-2</v>
          </cell>
          <cell r="H12">
            <v>0.15840000000000001</v>
          </cell>
          <cell r="I12">
            <v>2.5</v>
          </cell>
          <cell r="J12">
            <v>2.48</v>
          </cell>
          <cell r="K12">
            <v>0.13</v>
          </cell>
          <cell r="L12">
            <v>2.36</v>
          </cell>
          <cell r="O12">
            <v>2.4900000000000002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14571</v>
          </cell>
          <cell r="D13">
            <v>3282</v>
          </cell>
          <cell r="E13">
            <v>95487</v>
          </cell>
          <cell r="F13">
            <v>19314</v>
          </cell>
          <cell r="G13">
            <v>0.15260000000000001</v>
          </cell>
          <cell r="H13">
            <v>0.1699</v>
          </cell>
          <cell r="I13">
            <v>2.4700000000000002</v>
          </cell>
          <cell r="J13">
            <v>2.46</v>
          </cell>
          <cell r="K13">
            <v>2.0499999999999998</v>
          </cell>
          <cell r="L13">
            <v>0.42</v>
          </cell>
          <cell r="O13">
            <v>2.4700000000000002</v>
          </cell>
        </row>
        <row r="14">
          <cell r="A14">
            <v>560032</v>
          </cell>
          <cell r="B14" t="str">
            <v>ОРСКАЯ ГАУЗ ГБ № 2</v>
          </cell>
          <cell r="C14">
            <v>3513</v>
          </cell>
          <cell r="D14">
            <v>0</v>
          </cell>
          <cell r="E14">
            <v>20724</v>
          </cell>
          <cell r="F14">
            <v>1</v>
          </cell>
          <cell r="G14">
            <v>0.16950000000000001</v>
          </cell>
          <cell r="H14">
            <v>0</v>
          </cell>
          <cell r="I14">
            <v>1.59</v>
          </cell>
          <cell r="J14">
            <v>0</v>
          </cell>
          <cell r="K14">
            <v>1.59</v>
          </cell>
          <cell r="L14">
            <v>0</v>
          </cell>
          <cell r="O14">
            <v>1.59</v>
          </cell>
        </row>
        <row r="15">
          <cell r="A15">
            <v>560033</v>
          </cell>
          <cell r="B15" t="str">
            <v>ОРСКАЯ ГАУЗ ГБ № 3</v>
          </cell>
          <cell r="C15">
            <v>6173</v>
          </cell>
          <cell r="D15">
            <v>1</v>
          </cell>
          <cell r="E15">
            <v>41549</v>
          </cell>
          <cell r="F15">
            <v>0</v>
          </cell>
          <cell r="G15">
            <v>0.14860000000000001</v>
          </cell>
          <cell r="H15">
            <v>0</v>
          </cell>
          <cell r="I15">
            <v>2.5</v>
          </cell>
          <cell r="J15">
            <v>0</v>
          </cell>
          <cell r="K15">
            <v>2.5</v>
          </cell>
          <cell r="L15">
            <v>0</v>
          </cell>
          <cell r="O15">
            <v>2.5</v>
          </cell>
        </row>
        <row r="16">
          <cell r="A16">
            <v>560034</v>
          </cell>
          <cell r="B16" t="str">
            <v>ОРСКАЯ ГАУЗ ГБ № 4</v>
          </cell>
          <cell r="C16">
            <v>5472</v>
          </cell>
          <cell r="D16">
            <v>1</v>
          </cell>
          <cell r="E16">
            <v>37606</v>
          </cell>
          <cell r="F16">
            <v>3</v>
          </cell>
          <cell r="G16">
            <v>0.14549999999999999</v>
          </cell>
          <cell r="H16">
            <v>0.33329999999999999</v>
          </cell>
          <cell r="I16">
            <v>2.5</v>
          </cell>
          <cell r="J16">
            <v>2.2400000000000002</v>
          </cell>
          <cell r="K16">
            <v>2.5</v>
          </cell>
          <cell r="L16">
            <v>0</v>
          </cell>
          <cell r="O16">
            <v>2.5</v>
          </cell>
        </row>
        <row r="17">
          <cell r="A17">
            <v>560035</v>
          </cell>
          <cell r="B17" t="str">
            <v>ОРСКАЯ ГАУЗ ГБ № 5</v>
          </cell>
          <cell r="C17">
            <v>104</v>
          </cell>
          <cell r="D17">
            <v>4322</v>
          </cell>
          <cell r="E17">
            <v>1756</v>
          </cell>
          <cell r="F17">
            <v>30418</v>
          </cell>
          <cell r="G17">
            <v>5.9200000000000003E-2</v>
          </cell>
          <cell r="H17">
            <v>0.1421</v>
          </cell>
          <cell r="I17">
            <v>2.5</v>
          </cell>
          <cell r="J17">
            <v>2.5</v>
          </cell>
          <cell r="K17">
            <v>0.13</v>
          </cell>
          <cell r="L17">
            <v>2.38</v>
          </cell>
          <cell r="O17">
            <v>2.5</v>
          </cell>
        </row>
        <row r="18">
          <cell r="A18">
            <v>560036</v>
          </cell>
          <cell r="B18" t="str">
            <v>ОРСКАЯ ГАУЗ ГБ № 1</v>
          </cell>
          <cell r="C18">
            <v>7121</v>
          </cell>
          <cell r="D18">
            <v>1585</v>
          </cell>
          <cell r="E18">
            <v>47320</v>
          </cell>
          <cell r="F18">
            <v>10782</v>
          </cell>
          <cell r="G18">
            <v>0.15049999999999999</v>
          </cell>
          <cell r="H18">
            <v>0.14699999999999999</v>
          </cell>
          <cell r="I18">
            <v>2.5</v>
          </cell>
          <cell r="J18">
            <v>2.4900000000000002</v>
          </cell>
          <cell r="K18">
            <v>2.0299999999999998</v>
          </cell>
          <cell r="L18">
            <v>0.47</v>
          </cell>
          <cell r="O18">
            <v>2.5</v>
          </cell>
        </row>
        <row r="19">
          <cell r="A19">
            <v>560041</v>
          </cell>
          <cell r="B19" t="str">
            <v>НОВОТРОИЦКАЯ ГАУЗ ДГБ</v>
          </cell>
          <cell r="C19">
            <v>45</v>
          </cell>
          <cell r="D19">
            <v>1994</v>
          </cell>
          <cell r="E19">
            <v>993</v>
          </cell>
          <cell r="F19">
            <v>19530</v>
          </cell>
          <cell r="G19">
            <v>4.53E-2</v>
          </cell>
          <cell r="H19">
            <v>0.1021</v>
          </cell>
          <cell r="I19">
            <v>2.5</v>
          </cell>
          <cell r="J19">
            <v>2.5</v>
          </cell>
          <cell r="K19">
            <v>0.13</v>
          </cell>
          <cell r="L19">
            <v>2.38</v>
          </cell>
          <cell r="O19">
            <v>2.5</v>
          </cell>
        </row>
        <row r="20">
          <cell r="A20">
            <v>560043</v>
          </cell>
          <cell r="B20" t="str">
            <v>МЕДНОГОРСКАЯ ГБ</v>
          </cell>
          <cell r="C20">
            <v>4231</v>
          </cell>
          <cell r="D20">
            <v>568</v>
          </cell>
          <cell r="E20">
            <v>21154</v>
          </cell>
          <cell r="F20">
            <v>5170</v>
          </cell>
          <cell r="G20">
            <v>0.2</v>
          </cell>
          <cell r="H20">
            <v>0.1099</v>
          </cell>
          <cell r="I20">
            <v>0</v>
          </cell>
          <cell r="J20">
            <v>2.5</v>
          </cell>
          <cell r="K20">
            <v>0</v>
          </cell>
          <cell r="L20">
            <v>0.5</v>
          </cell>
          <cell r="O20">
            <v>0.5</v>
          </cell>
        </row>
        <row r="21">
          <cell r="A21">
            <v>560045</v>
          </cell>
          <cell r="B21" t="str">
            <v>БУГУРУСЛАНСКАЯ ГБ</v>
          </cell>
          <cell r="C21">
            <v>3356</v>
          </cell>
          <cell r="D21">
            <v>715</v>
          </cell>
          <cell r="E21">
            <v>20040</v>
          </cell>
          <cell r="F21">
            <v>5818</v>
          </cell>
          <cell r="G21">
            <v>0.16750000000000001</v>
          </cell>
          <cell r="H21">
            <v>0.1229</v>
          </cell>
          <cell r="I21">
            <v>1.69</v>
          </cell>
          <cell r="J21">
            <v>2.5</v>
          </cell>
          <cell r="K21">
            <v>1.32</v>
          </cell>
          <cell r="L21">
            <v>0.55000000000000004</v>
          </cell>
          <cell r="O21">
            <v>1.87</v>
          </cell>
        </row>
        <row r="22">
          <cell r="A22">
            <v>560047</v>
          </cell>
          <cell r="B22" t="str">
            <v>БУГУРУСЛАНСКАЯ РБ</v>
          </cell>
          <cell r="C22">
            <v>3846</v>
          </cell>
          <cell r="D22">
            <v>841</v>
          </cell>
          <cell r="E22">
            <v>29990</v>
          </cell>
          <cell r="F22">
            <v>8316</v>
          </cell>
          <cell r="G22">
            <v>0.12820000000000001</v>
          </cell>
          <cell r="H22">
            <v>0.1011</v>
          </cell>
          <cell r="I22">
            <v>2.5</v>
          </cell>
          <cell r="J22">
            <v>2.5</v>
          </cell>
          <cell r="K22">
            <v>1.95</v>
          </cell>
          <cell r="L22">
            <v>0.55000000000000004</v>
          </cell>
          <cell r="O22">
            <v>2.5</v>
          </cell>
        </row>
        <row r="23">
          <cell r="A23">
            <v>560052</v>
          </cell>
          <cell r="B23" t="str">
            <v>АБДУЛИНСКАЯ ГБ</v>
          </cell>
          <cell r="C23">
            <v>2884</v>
          </cell>
          <cell r="D23">
            <v>802</v>
          </cell>
          <cell r="E23">
            <v>17821</v>
          </cell>
          <cell r="F23">
            <v>5577</v>
          </cell>
          <cell r="G23">
            <v>0.1618</v>
          </cell>
          <cell r="H23">
            <v>0.14380000000000001</v>
          </cell>
          <cell r="I23">
            <v>1.99</v>
          </cell>
          <cell r="J23">
            <v>2.5</v>
          </cell>
          <cell r="K23">
            <v>1.51</v>
          </cell>
          <cell r="L23">
            <v>0.6</v>
          </cell>
          <cell r="O23">
            <v>2.11</v>
          </cell>
        </row>
        <row r="24">
          <cell r="A24">
            <v>560053</v>
          </cell>
          <cell r="B24" t="str">
            <v>АДАМОВСКАЯ РБ</v>
          </cell>
          <cell r="C24">
            <v>1644</v>
          </cell>
          <cell r="D24">
            <v>216</v>
          </cell>
          <cell r="E24">
            <v>16057</v>
          </cell>
          <cell r="F24">
            <v>4636</v>
          </cell>
          <cell r="G24">
            <v>0.1024</v>
          </cell>
          <cell r="H24">
            <v>4.6600000000000003E-2</v>
          </cell>
          <cell r="I24">
            <v>2.5</v>
          </cell>
          <cell r="J24">
            <v>2.5</v>
          </cell>
          <cell r="K24">
            <v>1.95</v>
          </cell>
          <cell r="L24">
            <v>0.55000000000000004</v>
          </cell>
          <cell r="O24">
            <v>2.5</v>
          </cell>
        </row>
        <row r="25">
          <cell r="A25">
            <v>560054</v>
          </cell>
          <cell r="B25" t="str">
            <v>АКБУЛАКСКАЯ РБ</v>
          </cell>
          <cell r="C25">
            <v>1031</v>
          </cell>
          <cell r="D25">
            <v>179</v>
          </cell>
          <cell r="E25">
            <v>16171</v>
          </cell>
          <cell r="F25">
            <v>5274</v>
          </cell>
          <cell r="G25">
            <v>6.3799999999999996E-2</v>
          </cell>
          <cell r="H25">
            <v>3.39E-2</v>
          </cell>
          <cell r="I25">
            <v>2.5</v>
          </cell>
          <cell r="J25">
            <v>2.5</v>
          </cell>
          <cell r="K25">
            <v>1.88</v>
          </cell>
          <cell r="L25">
            <v>0.63</v>
          </cell>
          <cell r="O25">
            <v>2.5</v>
          </cell>
        </row>
        <row r="26">
          <cell r="A26">
            <v>560055</v>
          </cell>
          <cell r="B26" t="str">
            <v>АЛЕКСАНДРОВСКАЯ РБ</v>
          </cell>
          <cell r="C26">
            <v>1623</v>
          </cell>
          <cell r="D26">
            <v>234</v>
          </cell>
          <cell r="E26">
            <v>11438</v>
          </cell>
          <cell r="F26">
            <v>2815</v>
          </cell>
          <cell r="G26">
            <v>0.1419</v>
          </cell>
          <cell r="H26">
            <v>8.3099999999999993E-2</v>
          </cell>
          <cell r="I26">
            <v>2.5</v>
          </cell>
          <cell r="J26">
            <v>2.5</v>
          </cell>
          <cell r="K26">
            <v>2</v>
          </cell>
          <cell r="L26">
            <v>0.5</v>
          </cell>
          <cell r="O26">
            <v>2.5</v>
          </cell>
        </row>
        <row r="27">
          <cell r="A27">
            <v>560056</v>
          </cell>
          <cell r="B27" t="str">
            <v>АСЕКЕЕВСКАЯ РБ</v>
          </cell>
          <cell r="C27">
            <v>1406</v>
          </cell>
          <cell r="D27">
            <v>189</v>
          </cell>
          <cell r="E27">
            <v>15623</v>
          </cell>
          <cell r="F27">
            <v>3516</v>
          </cell>
          <cell r="G27">
            <v>0.09</v>
          </cell>
          <cell r="H27">
            <v>5.3800000000000001E-2</v>
          </cell>
          <cell r="I27">
            <v>2.5</v>
          </cell>
          <cell r="J27">
            <v>2.5</v>
          </cell>
          <cell r="K27">
            <v>2.0499999999999998</v>
          </cell>
          <cell r="L27">
            <v>0.45</v>
          </cell>
          <cell r="O27">
            <v>2.5</v>
          </cell>
        </row>
        <row r="28">
          <cell r="A28">
            <v>560057</v>
          </cell>
          <cell r="B28" t="str">
            <v>БЕЛЯЕВСКАЯ РБ</v>
          </cell>
          <cell r="C28">
            <v>2024</v>
          </cell>
          <cell r="D28">
            <v>472</v>
          </cell>
          <cell r="E28">
            <v>12535</v>
          </cell>
          <cell r="F28">
            <v>3385</v>
          </cell>
          <cell r="G28">
            <v>0.1615</v>
          </cell>
          <cell r="H28">
            <v>0.1394</v>
          </cell>
          <cell r="I28">
            <v>2.0099999999999998</v>
          </cell>
          <cell r="J28">
            <v>2.5</v>
          </cell>
          <cell r="K28">
            <v>1.59</v>
          </cell>
          <cell r="L28">
            <v>0.53</v>
          </cell>
          <cell r="O28">
            <v>2.12</v>
          </cell>
        </row>
        <row r="29">
          <cell r="A29">
            <v>560058</v>
          </cell>
          <cell r="B29" t="str">
            <v>ГАЙСКАЯ ГБ</v>
          </cell>
          <cell r="C29">
            <v>5195</v>
          </cell>
          <cell r="D29">
            <v>896</v>
          </cell>
          <cell r="E29">
            <v>35082</v>
          </cell>
          <cell r="F29">
            <v>10002</v>
          </cell>
          <cell r="G29">
            <v>0.14810000000000001</v>
          </cell>
          <cell r="H29">
            <v>8.9599999999999999E-2</v>
          </cell>
          <cell r="I29">
            <v>2.5</v>
          </cell>
          <cell r="J29">
            <v>2.5</v>
          </cell>
          <cell r="K29">
            <v>1.95</v>
          </cell>
          <cell r="L29">
            <v>0.55000000000000004</v>
          </cell>
          <cell r="O29">
            <v>2.5</v>
          </cell>
        </row>
        <row r="30">
          <cell r="A30">
            <v>560059</v>
          </cell>
          <cell r="B30" t="str">
            <v>ГРАЧЕВСКАЯ РБ</v>
          </cell>
          <cell r="C30">
            <v>1088</v>
          </cell>
          <cell r="D30">
            <v>142</v>
          </cell>
          <cell r="E30">
            <v>10964</v>
          </cell>
          <cell r="F30">
            <v>2722</v>
          </cell>
          <cell r="G30">
            <v>9.9199999999999997E-2</v>
          </cell>
          <cell r="H30">
            <v>5.2200000000000003E-2</v>
          </cell>
          <cell r="I30">
            <v>2.5</v>
          </cell>
          <cell r="J30">
            <v>2.5</v>
          </cell>
          <cell r="K30">
            <v>2</v>
          </cell>
          <cell r="L30">
            <v>0.5</v>
          </cell>
          <cell r="O30">
            <v>2.5</v>
          </cell>
        </row>
        <row r="31">
          <cell r="A31">
            <v>560060</v>
          </cell>
          <cell r="B31" t="str">
            <v>ДОМБАРОВСКАЯ РБ</v>
          </cell>
          <cell r="C31">
            <v>1449</v>
          </cell>
          <cell r="D31">
            <v>319</v>
          </cell>
          <cell r="E31">
            <v>12355</v>
          </cell>
          <cell r="F31">
            <v>3676</v>
          </cell>
          <cell r="G31">
            <v>0.1173</v>
          </cell>
          <cell r="H31">
            <v>8.6800000000000002E-2</v>
          </cell>
          <cell r="I31">
            <v>2.5</v>
          </cell>
          <cell r="J31">
            <v>2.5</v>
          </cell>
          <cell r="K31">
            <v>1.93</v>
          </cell>
          <cell r="L31">
            <v>0.57999999999999996</v>
          </cell>
          <cell r="O31">
            <v>2.5</v>
          </cell>
        </row>
        <row r="32">
          <cell r="A32">
            <v>560061</v>
          </cell>
          <cell r="B32" t="str">
            <v>ИЛЕКСКАЯ РБ</v>
          </cell>
          <cell r="C32">
            <v>1680</v>
          </cell>
          <cell r="D32">
            <v>497</v>
          </cell>
          <cell r="E32">
            <v>18042</v>
          </cell>
          <cell r="F32">
            <v>5295</v>
          </cell>
          <cell r="G32">
            <v>9.3100000000000002E-2</v>
          </cell>
          <cell r="H32">
            <v>9.3899999999999997E-2</v>
          </cell>
          <cell r="I32">
            <v>2.5</v>
          </cell>
          <cell r="J32">
            <v>2.5</v>
          </cell>
          <cell r="K32">
            <v>1.93</v>
          </cell>
          <cell r="L32">
            <v>0.57999999999999996</v>
          </cell>
          <cell r="O32">
            <v>2.5</v>
          </cell>
        </row>
        <row r="33">
          <cell r="A33">
            <v>560062</v>
          </cell>
          <cell r="B33" t="str">
            <v>КВАРКЕНСКАЯ РБ</v>
          </cell>
          <cell r="C33">
            <v>2237</v>
          </cell>
          <cell r="D33">
            <v>292</v>
          </cell>
          <cell r="E33">
            <v>13261</v>
          </cell>
          <cell r="F33">
            <v>3266</v>
          </cell>
          <cell r="G33">
            <v>0.16869999999999999</v>
          </cell>
          <cell r="H33">
            <v>8.9399999999999993E-2</v>
          </cell>
          <cell r="I33">
            <v>1.63</v>
          </cell>
          <cell r="J33">
            <v>2.5</v>
          </cell>
          <cell r="K33">
            <v>1.3</v>
          </cell>
          <cell r="L33">
            <v>0.5</v>
          </cell>
          <cell r="O33">
            <v>1.8</v>
          </cell>
        </row>
        <row r="34">
          <cell r="A34">
            <v>560063</v>
          </cell>
          <cell r="B34" t="str">
            <v>КРАСНОГВАРДЕЙСКАЯ РБ</v>
          </cell>
          <cell r="C34">
            <v>938</v>
          </cell>
          <cell r="D34">
            <v>171</v>
          </cell>
          <cell r="E34">
            <v>14122</v>
          </cell>
          <cell r="F34">
            <v>4200</v>
          </cell>
          <cell r="G34">
            <v>6.6400000000000001E-2</v>
          </cell>
          <cell r="H34">
            <v>4.07E-2</v>
          </cell>
          <cell r="I34">
            <v>2.5</v>
          </cell>
          <cell r="J34">
            <v>2.5</v>
          </cell>
          <cell r="K34">
            <v>1.93</v>
          </cell>
          <cell r="L34">
            <v>0.57999999999999996</v>
          </cell>
          <cell r="O34">
            <v>2.5</v>
          </cell>
        </row>
        <row r="35">
          <cell r="A35">
            <v>560064</v>
          </cell>
          <cell r="B35" t="str">
            <v>КУВАНДЫКСКАЯ ГБ</v>
          </cell>
          <cell r="C35">
            <v>4446</v>
          </cell>
          <cell r="D35">
            <v>653</v>
          </cell>
          <cell r="E35">
            <v>31169</v>
          </cell>
          <cell r="F35">
            <v>9137</v>
          </cell>
          <cell r="G35">
            <v>0.1426</v>
          </cell>
          <cell r="H35">
            <v>7.1499999999999994E-2</v>
          </cell>
          <cell r="I35">
            <v>2.5</v>
          </cell>
          <cell r="J35">
            <v>2.5</v>
          </cell>
          <cell r="K35">
            <v>1.93</v>
          </cell>
          <cell r="L35">
            <v>0.57999999999999996</v>
          </cell>
          <cell r="O35">
            <v>2.5</v>
          </cell>
        </row>
        <row r="36">
          <cell r="A36">
            <v>560065</v>
          </cell>
          <cell r="B36" t="str">
            <v>КУРМАНАЕВСКАЯ РБ</v>
          </cell>
          <cell r="C36">
            <v>1376</v>
          </cell>
          <cell r="D36">
            <v>205</v>
          </cell>
          <cell r="E36">
            <v>13247</v>
          </cell>
          <cell r="F36">
            <v>3140</v>
          </cell>
          <cell r="G36">
            <v>0.10390000000000001</v>
          </cell>
          <cell r="H36">
            <v>6.5299999999999997E-2</v>
          </cell>
          <cell r="I36">
            <v>2.5</v>
          </cell>
          <cell r="J36">
            <v>2.5</v>
          </cell>
          <cell r="K36">
            <v>2.0299999999999998</v>
          </cell>
          <cell r="L36">
            <v>0.48</v>
          </cell>
          <cell r="O36">
            <v>2.5</v>
          </cell>
        </row>
        <row r="37">
          <cell r="A37">
            <v>560066</v>
          </cell>
          <cell r="B37" t="str">
            <v>МАТВЕЕВСКАЯ РБ</v>
          </cell>
          <cell r="C37">
            <v>717</v>
          </cell>
          <cell r="D37">
            <v>181</v>
          </cell>
          <cell r="E37">
            <v>9008</v>
          </cell>
          <cell r="F37">
            <v>2292</v>
          </cell>
          <cell r="G37">
            <v>7.9600000000000004E-2</v>
          </cell>
          <cell r="H37">
            <v>7.9000000000000001E-2</v>
          </cell>
          <cell r="I37">
            <v>2.5</v>
          </cell>
          <cell r="J37">
            <v>2.5</v>
          </cell>
          <cell r="K37">
            <v>2</v>
          </cell>
          <cell r="L37">
            <v>0.5</v>
          </cell>
          <cell r="O37">
            <v>2.5</v>
          </cell>
        </row>
        <row r="38">
          <cell r="A38">
            <v>560067</v>
          </cell>
          <cell r="B38" t="str">
            <v>НОВООРСКАЯ РБ</v>
          </cell>
          <cell r="C38">
            <v>2803</v>
          </cell>
          <cell r="D38">
            <v>642</v>
          </cell>
          <cell r="E38">
            <v>22047</v>
          </cell>
          <cell r="F38">
            <v>6944</v>
          </cell>
          <cell r="G38">
            <v>0.12709999999999999</v>
          </cell>
          <cell r="H38">
            <v>9.2499999999999999E-2</v>
          </cell>
          <cell r="I38">
            <v>2.5</v>
          </cell>
          <cell r="J38">
            <v>2.5</v>
          </cell>
          <cell r="K38">
            <v>1.9</v>
          </cell>
          <cell r="L38">
            <v>0.6</v>
          </cell>
          <cell r="O38">
            <v>2.5</v>
          </cell>
        </row>
        <row r="39">
          <cell r="A39">
            <v>560068</v>
          </cell>
          <cell r="B39" t="str">
            <v>НОВОСЕРГИЕВСКАЯ РБ</v>
          </cell>
          <cell r="C39">
            <v>2871</v>
          </cell>
          <cell r="D39">
            <v>497</v>
          </cell>
          <cell r="E39">
            <v>25540</v>
          </cell>
          <cell r="F39">
            <v>7483</v>
          </cell>
          <cell r="G39">
            <v>0.1124</v>
          </cell>
          <cell r="H39">
            <v>6.6400000000000001E-2</v>
          </cell>
          <cell r="I39">
            <v>2.5</v>
          </cell>
          <cell r="J39">
            <v>2.5</v>
          </cell>
          <cell r="K39">
            <v>1.93</v>
          </cell>
          <cell r="L39">
            <v>0.57999999999999996</v>
          </cell>
          <cell r="O39">
            <v>2.5</v>
          </cell>
        </row>
        <row r="40">
          <cell r="A40">
            <v>560069</v>
          </cell>
          <cell r="B40" t="str">
            <v>ОКТЯБРЬСКАЯ РБ</v>
          </cell>
          <cell r="C40">
            <v>2508</v>
          </cell>
          <cell r="D40">
            <v>241</v>
          </cell>
          <cell r="E40">
            <v>15650</v>
          </cell>
          <cell r="F40">
            <v>4378</v>
          </cell>
          <cell r="G40">
            <v>0.1603</v>
          </cell>
          <cell r="H40">
            <v>5.5E-2</v>
          </cell>
          <cell r="I40">
            <v>2.0699999999999998</v>
          </cell>
          <cell r="J40">
            <v>2.5</v>
          </cell>
          <cell r="K40">
            <v>1.61</v>
          </cell>
          <cell r="L40">
            <v>0.55000000000000004</v>
          </cell>
          <cell r="O40">
            <v>2.16</v>
          </cell>
        </row>
        <row r="41">
          <cell r="A41">
            <v>560070</v>
          </cell>
          <cell r="B41" t="str">
            <v>ОРЕНБУРГСКАЯ РБ</v>
          </cell>
          <cell r="C41">
            <v>7489</v>
          </cell>
          <cell r="D41">
            <v>3010</v>
          </cell>
          <cell r="E41">
            <v>57432</v>
          </cell>
          <cell r="F41">
            <v>18573</v>
          </cell>
          <cell r="G41">
            <v>0.13039999999999999</v>
          </cell>
          <cell r="H41">
            <v>0.16209999999999999</v>
          </cell>
          <cell r="I41">
            <v>2.5</v>
          </cell>
          <cell r="J41">
            <v>2.4700000000000002</v>
          </cell>
          <cell r="K41">
            <v>1.9</v>
          </cell>
          <cell r="L41">
            <v>0.59</v>
          </cell>
          <cell r="O41">
            <v>2.4900000000000002</v>
          </cell>
        </row>
        <row r="42">
          <cell r="A42">
            <v>560071</v>
          </cell>
          <cell r="B42" t="str">
            <v>ПЕРВОМАЙСКАЯ РБ</v>
          </cell>
          <cell r="C42">
            <v>2627</v>
          </cell>
          <cell r="D42">
            <v>639</v>
          </cell>
          <cell r="E42">
            <v>18100</v>
          </cell>
          <cell r="F42">
            <v>6011</v>
          </cell>
          <cell r="G42">
            <v>0.14510000000000001</v>
          </cell>
          <cell r="H42">
            <v>0.10630000000000001</v>
          </cell>
          <cell r="I42">
            <v>2.5</v>
          </cell>
          <cell r="J42">
            <v>2.5</v>
          </cell>
          <cell r="K42">
            <v>1.88</v>
          </cell>
          <cell r="L42">
            <v>0.63</v>
          </cell>
          <cell r="O42">
            <v>2.5</v>
          </cell>
        </row>
        <row r="43">
          <cell r="A43">
            <v>560072</v>
          </cell>
          <cell r="B43" t="str">
            <v>ПЕРЕВОЛОЦКАЯ РБ</v>
          </cell>
          <cell r="C43">
            <v>2169</v>
          </cell>
          <cell r="D43">
            <v>385</v>
          </cell>
          <cell r="E43">
            <v>19808</v>
          </cell>
          <cell r="F43">
            <v>5349</v>
          </cell>
          <cell r="G43">
            <v>0.1095</v>
          </cell>
          <cell r="H43">
            <v>7.1999999999999995E-2</v>
          </cell>
          <cell r="I43">
            <v>2.5</v>
          </cell>
          <cell r="J43">
            <v>2.5</v>
          </cell>
          <cell r="K43">
            <v>1.98</v>
          </cell>
          <cell r="L43">
            <v>0.53</v>
          </cell>
          <cell r="O43">
            <v>2.5</v>
          </cell>
        </row>
        <row r="44">
          <cell r="A44">
            <v>560073</v>
          </cell>
          <cell r="B44" t="str">
            <v>ПОНОМАРЕВСКАЯ РБ</v>
          </cell>
          <cell r="C44">
            <v>1219</v>
          </cell>
          <cell r="D44">
            <v>191</v>
          </cell>
          <cell r="E44">
            <v>11041</v>
          </cell>
          <cell r="F44">
            <v>2266</v>
          </cell>
          <cell r="G44">
            <v>0.1104</v>
          </cell>
          <cell r="H44">
            <v>8.43E-2</v>
          </cell>
          <cell r="I44">
            <v>2.5</v>
          </cell>
          <cell r="J44">
            <v>2.5</v>
          </cell>
          <cell r="K44">
            <v>2.08</v>
          </cell>
          <cell r="L44">
            <v>0.43</v>
          </cell>
          <cell r="O44">
            <v>2.5</v>
          </cell>
        </row>
        <row r="45">
          <cell r="A45">
            <v>560074</v>
          </cell>
          <cell r="B45" t="str">
            <v>САКМАРСКАЯ  РБ</v>
          </cell>
          <cell r="C45">
            <v>2804</v>
          </cell>
          <cell r="D45">
            <v>616</v>
          </cell>
          <cell r="E45">
            <v>17547</v>
          </cell>
          <cell r="F45">
            <v>5529</v>
          </cell>
          <cell r="G45">
            <v>0.1598</v>
          </cell>
          <cell r="H45">
            <v>0.1114</v>
          </cell>
          <cell r="I45">
            <v>2.09</v>
          </cell>
          <cell r="J45">
            <v>2.5</v>
          </cell>
          <cell r="K45">
            <v>1.59</v>
          </cell>
          <cell r="L45">
            <v>0.6</v>
          </cell>
          <cell r="O45">
            <v>2.19</v>
          </cell>
        </row>
        <row r="46">
          <cell r="A46">
            <v>560075</v>
          </cell>
          <cell r="B46" t="str">
            <v>САРАКТАШСКАЯ РБ</v>
          </cell>
          <cell r="C46">
            <v>5078</v>
          </cell>
          <cell r="D46">
            <v>1038</v>
          </cell>
          <cell r="E46">
            <v>29924</v>
          </cell>
          <cell r="F46">
            <v>9007</v>
          </cell>
          <cell r="G46">
            <v>0.16969999999999999</v>
          </cell>
          <cell r="H46">
            <v>0.1152</v>
          </cell>
          <cell r="I46">
            <v>1.58</v>
          </cell>
          <cell r="J46">
            <v>2.5</v>
          </cell>
          <cell r="K46">
            <v>1.22</v>
          </cell>
          <cell r="L46">
            <v>0.57999999999999996</v>
          </cell>
          <cell r="O46">
            <v>1.8</v>
          </cell>
        </row>
        <row r="47">
          <cell r="A47">
            <v>560076</v>
          </cell>
          <cell r="B47" t="str">
            <v>СВЕТЛИНСКАЯ РБ</v>
          </cell>
          <cell r="C47">
            <v>892</v>
          </cell>
          <cell r="D47">
            <v>114</v>
          </cell>
          <cell r="E47">
            <v>9111</v>
          </cell>
          <cell r="F47">
            <v>2506</v>
          </cell>
          <cell r="G47">
            <v>9.7900000000000001E-2</v>
          </cell>
          <cell r="H47">
            <v>4.5499999999999999E-2</v>
          </cell>
          <cell r="I47">
            <v>2.5</v>
          </cell>
          <cell r="J47">
            <v>2.5</v>
          </cell>
          <cell r="K47">
            <v>1.95</v>
          </cell>
          <cell r="L47">
            <v>0.55000000000000004</v>
          </cell>
          <cell r="O47">
            <v>2.5</v>
          </cell>
        </row>
        <row r="48">
          <cell r="A48">
            <v>560077</v>
          </cell>
          <cell r="B48" t="str">
            <v>СЕВЕРНАЯ РБ</v>
          </cell>
          <cell r="C48">
            <v>1184</v>
          </cell>
          <cell r="D48">
            <v>162</v>
          </cell>
          <cell r="E48">
            <v>10850</v>
          </cell>
          <cell r="F48">
            <v>2206</v>
          </cell>
          <cell r="G48">
            <v>0.1091</v>
          </cell>
          <cell r="H48">
            <v>7.3400000000000007E-2</v>
          </cell>
          <cell r="I48">
            <v>2.5</v>
          </cell>
          <cell r="J48">
            <v>2.5</v>
          </cell>
          <cell r="K48">
            <v>2.08</v>
          </cell>
          <cell r="L48">
            <v>0.43</v>
          </cell>
          <cell r="O48">
            <v>2.5</v>
          </cell>
        </row>
        <row r="49">
          <cell r="A49">
            <v>560078</v>
          </cell>
          <cell r="B49" t="str">
            <v>СОЛЬ-ИЛЕЦКАЯ ГБ</v>
          </cell>
          <cell r="C49">
            <v>5531</v>
          </cell>
          <cell r="D49">
            <v>1157</v>
          </cell>
          <cell r="E49">
            <v>34367</v>
          </cell>
          <cell r="F49">
            <v>11365</v>
          </cell>
          <cell r="G49">
            <v>0.16089999999999999</v>
          </cell>
          <cell r="H49">
            <v>0.1018</v>
          </cell>
          <cell r="I49">
            <v>2.04</v>
          </cell>
          <cell r="J49">
            <v>2.5</v>
          </cell>
          <cell r="K49">
            <v>1.53</v>
          </cell>
          <cell r="L49">
            <v>0.63</v>
          </cell>
          <cell r="O49">
            <v>2.16</v>
          </cell>
        </row>
        <row r="50">
          <cell r="A50">
            <v>560079</v>
          </cell>
          <cell r="B50" t="str">
            <v>СОРОЧИНСКАЯ ГБ</v>
          </cell>
          <cell r="C50">
            <v>5058</v>
          </cell>
          <cell r="D50">
            <v>1125</v>
          </cell>
          <cell r="E50">
            <v>33392</v>
          </cell>
          <cell r="F50">
            <v>9706</v>
          </cell>
          <cell r="G50">
            <v>0.1515</v>
          </cell>
          <cell r="H50">
            <v>0.1159</v>
          </cell>
          <cell r="I50">
            <v>2.5</v>
          </cell>
          <cell r="J50">
            <v>2.5</v>
          </cell>
          <cell r="K50">
            <v>1.93</v>
          </cell>
          <cell r="L50">
            <v>0.57999999999999996</v>
          </cell>
          <cell r="O50">
            <v>2.5</v>
          </cell>
        </row>
        <row r="51">
          <cell r="A51">
            <v>560080</v>
          </cell>
          <cell r="B51" t="str">
            <v>ТАШЛИНСКАЯ РБ</v>
          </cell>
          <cell r="C51">
            <v>1486</v>
          </cell>
          <cell r="D51">
            <v>359</v>
          </cell>
          <cell r="E51">
            <v>17571</v>
          </cell>
          <cell r="F51">
            <v>5237</v>
          </cell>
          <cell r="G51">
            <v>8.4599999999999995E-2</v>
          </cell>
          <cell r="H51">
            <v>6.8599999999999994E-2</v>
          </cell>
          <cell r="I51">
            <v>2.5</v>
          </cell>
          <cell r="J51">
            <v>2.5</v>
          </cell>
          <cell r="K51">
            <v>1.93</v>
          </cell>
          <cell r="L51">
            <v>0.57999999999999996</v>
          </cell>
          <cell r="O51">
            <v>2.5</v>
          </cell>
        </row>
        <row r="52">
          <cell r="A52">
            <v>560081</v>
          </cell>
          <cell r="B52" t="str">
            <v>ТОЦКАЯ РБ</v>
          </cell>
          <cell r="C52">
            <v>2873</v>
          </cell>
          <cell r="D52">
            <v>540</v>
          </cell>
          <cell r="E52">
            <v>19967</v>
          </cell>
          <cell r="F52">
            <v>6511</v>
          </cell>
          <cell r="G52">
            <v>0.1439</v>
          </cell>
          <cell r="H52">
            <v>8.2900000000000001E-2</v>
          </cell>
          <cell r="I52">
            <v>2.5</v>
          </cell>
          <cell r="J52">
            <v>2.5</v>
          </cell>
          <cell r="K52">
            <v>1.88</v>
          </cell>
          <cell r="L52">
            <v>0.63</v>
          </cell>
          <cell r="O52">
            <v>2.5</v>
          </cell>
        </row>
        <row r="53">
          <cell r="A53">
            <v>560082</v>
          </cell>
          <cell r="B53" t="str">
            <v>ТЮЛЬГАНСКАЯ РБ</v>
          </cell>
          <cell r="C53">
            <v>2012</v>
          </cell>
          <cell r="D53">
            <v>409</v>
          </cell>
          <cell r="E53">
            <v>15665</v>
          </cell>
          <cell r="F53">
            <v>3920</v>
          </cell>
          <cell r="G53">
            <v>0.12839999999999999</v>
          </cell>
          <cell r="H53">
            <v>0.1043</v>
          </cell>
          <cell r="I53">
            <v>2.5</v>
          </cell>
          <cell r="J53">
            <v>2.5</v>
          </cell>
          <cell r="K53">
            <v>2</v>
          </cell>
          <cell r="L53">
            <v>0.5</v>
          </cell>
          <cell r="O53">
            <v>2.5</v>
          </cell>
        </row>
        <row r="54">
          <cell r="A54">
            <v>560083</v>
          </cell>
          <cell r="B54" t="str">
            <v>ШАРЛЫКСКАЯ РБ</v>
          </cell>
          <cell r="C54">
            <v>1988</v>
          </cell>
          <cell r="D54">
            <v>201</v>
          </cell>
          <cell r="E54">
            <v>14212</v>
          </cell>
          <cell r="F54">
            <v>3311</v>
          </cell>
          <cell r="G54">
            <v>0.1399</v>
          </cell>
          <cell r="H54">
            <v>6.0699999999999997E-2</v>
          </cell>
          <cell r="I54">
            <v>2.5</v>
          </cell>
          <cell r="J54">
            <v>2.5</v>
          </cell>
          <cell r="K54">
            <v>2.0299999999999998</v>
          </cell>
          <cell r="L54">
            <v>0.48</v>
          </cell>
          <cell r="O54">
            <v>2.5</v>
          </cell>
        </row>
        <row r="55">
          <cell r="A55">
            <v>560084</v>
          </cell>
          <cell r="B55" t="str">
            <v>ЯСНЕНСКАЯ ГБ</v>
          </cell>
          <cell r="C55">
            <v>2358</v>
          </cell>
          <cell r="D55">
            <v>987</v>
          </cell>
          <cell r="E55">
            <v>21080</v>
          </cell>
          <cell r="F55">
            <v>7301</v>
          </cell>
          <cell r="G55">
            <v>0.1119</v>
          </cell>
          <cell r="H55">
            <v>0.13519999999999999</v>
          </cell>
          <cell r="I55">
            <v>2.5</v>
          </cell>
          <cell r="J55">
            <v>2.5</v>
          </cell>
          <cell r="K55">
            <v>1.85</v>
          </cell>
          <cell r="L55">
            <v>0.65</v>
          </cell>
          <cell r="O55">
            <v>2.5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469</v>
          </cell>
          <cell r="D56">
            <v>35</v>
          </cell>
          <cell r="E56">
            <v>9605</v>
          </cell>
          <cell r="F56">
            <v>397</v>
          </cell>
          <cell r="G56">
            <v>4.8800000000000003E-2</v>
          </cell>
          <cell r="H56">
            <v>8.8200000000000001E-2</v>
          </cell>
          <cell r="I56">
            <v>2.5</v>
          </cell>
          <cell r="J56">
            <v>2.5</v>
          </cell>
          <cell r="K56">
            <v>2.4</v>
          </cell>
          <cell r="L56">
            <v>0.1</v>
          </cell>
          <cell r="O56">
            <v>2.5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2413</v>
          </cell>
          <cell r="D57">
            <v>57</v>
          </cell>
          <cell r="E57">
            <v>18215</v>
          </cell>
          <cell r="F57">
            <v>616</v>
          </cell>
          <cell r="G57">
            <v>0.13250000000000001</v>
          </cell>
          <cell r="H57">
            <v>9.2499999999999999E-2</v>
          </cell>
          <cell r="I57">
            <v>2.5</v>
          </cell>
          <cell r="J57">
            <v>2.5</v>
          </cell>
          <cell r="K57">
            <v>2.4300000000000002</v>
          </cell>
          <cell r="L57">
            <v>0.08</v>
          </cell>
          <cell r="O57">
            <v>2.5</v>
          </cell>
        </row>
        <row r="58">
          <cell r="A58">
            <v>560087</v>
          </cell>
          <cell r="B58" t="str">
            <v>ОРСКАЯ УБ НА СТ. ОРСК</v>
          </cell>
          <cell r="C58">
            <v>3777</v>
          </cell>
          <cell r="D58">
            <v>0</v>
          </cell>
          <cell r="E58">
            <v>23930</v>
          </cell>
          <cell r="F58">
            <v>1</v>
          </cell>
          <cell r="G58">
            <v>0.1578</v>
          </cell>
          <cell r="H58">
            <v>0</v>
          </cell>
          <cell r="I58">
            <v>2.2000000000000002</v>
          </cell>
          <cell r="J58">
            <v>0</v>
          </cell>
          <cell r="K58">
            <v>2.2000000000000002</v>
          </cell>
          <cell r="L58">
            <v>0</v>
          </cell>
          <cell r="O58">
            <v>2.2000000000000002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490</v>
          </cell>
          <cell r="D59">
            <v>0</v>
          </cell>
          <cell r="E59">
            <v>5622</v>
          </cell>
          <cell r="F59">
            <v>0</v>
          </cell>
          <cell r="G59">
            <v>8.72E-2</v>
          </cell>
          <cell r="H59">
            <v>0</v>
          </cell>
          <cell r="I59">
            <v>2.5</v>
          </cell>
          <cell r="J59">
            <v>0</v>
          </cell>
          <cell r="K59">
            <v>2.5</v>
          </cell>
          <cell r="L59">
            <v>0</v>
          </cell>
          <cell r="O59">
            <v>2.5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652</v>
          </cell>
          <cell r="D60">
            <v>0</v>
          </cell>
          <cell r="E60">
            <v>3753</v>
          </cell>
          <cell r="F60">
            <v>0</v>
          </cell>
          <cell r="G60">
            <v>0.17369999999999999</v>
          </cell>
          <cell r="H60">
            <v>0</v>
          </cell>
          <cell r="I60">
            <v>1.37</v>
          </cell>
          <cell r="J60">
            <v>0</v>
          </cell>
          <cell r="K60">
            <v>1.37</v>
          </cell>
          <cell r="L60">
            <v>0</v>
          </cell>
          <cell r="O60">
            <v>1.37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34</v>
          </cell>
          <cell r="D61">
            <v>1</v>
          </cell>
          <cell r="E61">
            <v>492</v>
          </cell>
          <cell r="F61">
            <v>34</v>
          </cell>
          <cell r="G61">
            <v>6.9099999999999995E-2</v>
          </cell>
          <cell r="H61">
            <v>2.9399999999999999E-2</v>
          </cell>
          <cell r="I61">
            <v>2.5</v>
          </cell>
          <cell r="J61">
            <v>2.5</v>
          </cell>
          <cell r="K61">
            <v>2.35</v>
          </cell>
          <cell r="L61">
            <v>0.15</v>
          </cell>
          <cell r="O61">
            <v>2.5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363</v>
          </cell>
          <cell r="D62">
            <v>0</v>
          </cell>
          <cell r="E62">
            <v>6199</v>
          </cell>
          <cell r="F62">
            <v>0</v>
          </cell>
          <cell r="G62">
            <v>5.8599999999999999E-2</v>
          </cell>
          <cell r="H62">
            <v>0</v>
          </cell>
          <cell r="I62">
            <v>2.5</v>
          </cell>
          <cell r="J62">
            <v>0</v>
          </cell>
          <cell r="K62">
            <v>2.5</v>
          </cell>
          <cell r="L62">
            <v>0</v>
          </cell>
          <cell r="O62">
            <v>2.5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323</v>
          </cell>
          <cell r="D63">
            <v>9</v>
          </cell>
          <cell r="E63">
            <v>2343</v>
          </cell>
          <cell r="F63">
            <v>157</v>
          </cell>
          <cell r="G63">
            <v>0.13789999999999999</v>
          </cell>
          <cell r="H63">
            <v>5.7299999999999997E-2</v>
          </cell>
          <cell r="I63">
            <v>2.5</v>
          </cell>
          <cell r="J63">
            <v>2.5</v>
          </cell>
          <cell r="K63">
            <v>2.35</v>
          </cell>
          <cell r="L63">
            <v>0.15</v>
          </cell>
          <cell r="O63">
            <v>2.5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8743</v>
          </cell>
          <cell r="D64">
            <v>7</v>
          </cell>
          <cell r="E64">
            <v>74559</v>
          </cell>
          <cell r="F64">
            <v>59</v>
          </cell>
          <cell r="G64">
            <v>0.1173</v>
          </cell>
          <cell r="H64">
            <v>0.1186</v>
          </cell>
          <cell r="I64">
            <v>2.5</v>
          </cell>
          <cell r="J64">
            <v>2.5</v>
          </cell>
          <cell r="K64">
            <v>2.5</v>
          </cell>
          <cell r="L64">
            <v>0</v>
          </cell>
          <cell r="O64">
            <v>2.5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9950</v>
          </cell>
          <cell r="D65">
            <v>2518</v>
          </cell>
          <cell r="E65">
            <v>82750</v>
          </cell>
          <cell r="F65">
            <v>26360</v>
          </cell>
          <cell r="G65">
            <v>0.1202</v>
          </cell>
          <cell r="H65">
            <v>9.5500000000000002E-2</v>
          </cell>
          <cell r="I65">
            <v>2.5</v>
          </cell>
          <cell r="J65">
            <v>2.5</v>
          </cell>
          <cell r="K65">
            <v>1.9</v>
          </cell>
          <cell r="L65">
            <v>0.6</v>
          </cell>
          <cell r="O65">
            <v>2.5</v>
          </cell>
        </row>
      </sheetData>
      <sheetData sheetId="6">
        <row r="6">
          <cell r="A6">
            <v>560002</v>
          </cell>
          <cell r="B6" t="str">
            <v>ОРЕНБУРГ ОБЛАСТНАЯ КБ  № 2</v>
          </cell>
          <cell r="C6">
            <v>1319</v>
          </cell>
          <cell r="D6">
            <v>0</v>
          </cell>
          <cell r="E6">
            <v>16944</v>
          </cell>
          <cell r="F6">
            <v>0</v>
          </cell>
          <cell r="G6">
            <v>7.7799999999999994E-2</v>
          </cell>
          <cell r="H6">
            <v>0</v>
          </cell>
          <cell r="I6">
            <v>2.13</v>
          </cell>
          <cell r="J6">
            <v>0</v>
          </cell>
          <cell r="K6">
            <v>2.13</v>
          </cell>
          <cell r="L6">
            <v>0</v>
          </cell>
          <cell r="O6">
            <v>2.13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141</v>
          </cell>
          <cell r="D7">
            <v>2</v>
          </cell>
          <cell r="E7">
            <v>4255</v>
          </cell>
          <cell r="F7">
            <v>20</v>
          </cell>
          <cell r="G7">
            <v>3.3099999999999997E-2</v>
          </cell>
          <cell r="H7">
            <v>0.1</v>
          </cell>
          <cell r="I7">
            <v>2.5</v>
          </cell>
          <cell r="J7">
            <v>2.29</v>
          </cell>
          <cell r="K7">
            <v>2.5</v>
          </cell>
          <cell r="L7">
            <v>0</v>
          </cell>
          <cell r="O7">
            <v>2.5</v>
          </cell>
        </row>
        <row r="8">
          <cell r="A8">
            <v>560017</v>
          </cell>
          <cell r="B8" t="str">
            <v>ОРЕНБУРГ ГБУЗ ГКБ №1</v>
          </cell>
          <cell r="C8">
            <v>5179</v>
          </cell>
          <cell r="D8">
            <v>0</v>
          </cell>
          <cell r="E8">
            <v>77141</v>
          </cell>
          <cell r="F8">
            <v>2</v>
          </cell>
          <cell r="G8">
            <v>6.7100000000000007E-2</v>
          </cell>
          <cell r="H8">
            <v>0</v>
          </cell>
          <cell r="I8">
            <v>2.5</v>
          </cell>
          <cell r="J8">
            <v>0</v>
          </cell>
          <cell r="K8">
            <v>2.5</v>
          </cell>
          <cell r="L8">
            <v>0</v>
          </cell>
          <cell r="O8">
            <v>2.5</v>
          </cell>
        </row>
        <row r="9">
          <cell r="A9">
            <v>560019</v>
          </cell>
          <cell r="B9" t="str">
            <v>ОРЕНБУРГ ГАУЗ ГКБ  №3</v>
          </cell>
          <cell r="C9">
            <v>5163</v>
          </cell>
          <cell r="D9">
            <v>213</v>
          </cell>
          <cell r="E9">
            <v>88675</v>
          </cell>
          <cell r="F9">
            <v>3845</v>
          </cell>
          <cell r="G9">
            <v>5.8200000000000002E-2</v>
          </cell>
          <cell r="H9">
            <v>5.5399999999999998E-2</v>
          </cell>
          <cell r="I9">
            <v>2.5</v>
          </cell>
          <cell r="J9">
            <v>2.5</v>
          </cell>
          <cell r="K9">
            <v>2.4</v>
          </cell>
          <cell r="L9">
            <v>0.1</v>
          </cell>
          <cell r="O9">
            <v>2.5</v>
          </cell>
        </row>
        <row r="10">
          <cell r="A10">
            <v>560021</v>
          </cell>
          <cell r="B10" t="str">
            <v>ОРЕНБУРГ ГБУЗ ГКБ № 5</v>
          </cell>
          <cell r="C10">
            <v>3466</v>
          </cell>
          <cell r="D10">
            <v>2755</v>
          </cell>
          <cell r="E10">
            <v>55842</v>
          </cell>
          <cell r="F10">
            <v>38018</v>
          </cell>
          <cell r="G10">
            <v>6.2100000000000002E-2</v>
          </cell>
          <cell r="H10">
            <v>7.2499999999999995E-2</v>
          </cell>
          <cell r="I10">
            <v>2.5</v>
          </cell>
          <cell r="J10">
            <v>2.5</v>
          </cell>
          <cell r="K10">
            <v>1.48</v>
          </cell>
          <cell r="L10">
            <v>1.03</v>
          </cell>
          <cell r="O10">
            <v>2.5</v>
          </cell>
        </row>
        <row r="11">
          <cell r="A11">
            <v>560022</v>
          </cell>
          <cell r="B11" t="str">
            <v>ОРЕНБУРГ ГАУЗ ГКБ  №6</v>
          </cell>
          <cell r="C11">
            <v>4208</v>
          </cell>
          <cell r="D11">
            <v>2142</v>
          </cell>
          <cell r="E11">
            <v>67056</v>
          </cell>
          <cell r="F11">
            <v>23957</v>
          </cell>
          <cell r="G11">
            <v>6.2799999999999995E-2</v>
          </cell>
          <cell r="H11">
            <v>8.9399999999999993E-2</v>
          </cell>
          <cell r="I11">
            <v>2.5</v>
          </cell>
          <cell r="J11">
            <v>2.4</v>
          </cell>
          <cell r="K11">
            <v>1.85</v>
          </cell>
          <cell r="L11">
            <v>0.62</v>
          </cell>
          <cell r="O11">
            <v>2.4700000000000002</v>
          </cell>
        </row>
        <row r="12">
          <cell r="A12">
            <v>560024</v>
          </cell>
          <cell r="B12" t="str">
            <v>ОРЕНБУРГ ГАУЗ ДГКБ</v>
          </cell>
          <cell r="C12">
            <v>90</v>
          </cell>
          <cell r="D12">
            <v>3538</v>
          </cell>
          <cell r="E12">
            <v>2631</v>
          </cell>
          <cell r="F12">
            <v>50378</v>
          </cell>
          <cell r="G12">
            <v>3.4200000000000001E-2</v>
          </cell>
          <cell r="H12">
            <v>7.0199999999999999E-2</v>
          </cell>
          <cell r="I12">
            <v>2.5</v>
          </cell>
          <cell r="J12">
            <v>2.5</v>
          </cell>
          <cell r="K12">
            <v>0.13</v>
          </cell>
          <cell r="L12">
            <v>2.38</v>
          </cell>
          <cell r="O12">
            <v>2.5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6214</v>
          </cell>
          <cell r="D13">
            <v>1548</v>
          </cell>
          <cell r="E13">
            <v>95487</v>
          </cell>
          <cell r="F13">
            <v>19314</v>
          </cell>
          <cell r="G13">
            <v>6.5100000000000005E-2</v>
          </cell>
          <cell r="H13">
            <v>8.0100000000000005E-2</v>
          </cell>
          <cell r="I13">
            <v>2.5</v>
          </cell>
          <cell r="J13">
            <v>2.4900000000000002</v>
          </cell>
          <cell r="K13">
            <v>2.08</v>
          </cell>
          <cell r="L13">
            <v>0.42</v>
          </cell>
          <cell r="O13">
            <v>2.5</v>
          </cell>
        </row>
        <row r="14">
          <cell r="A14">
            <v>560032</v>
          </cell>
          <cell r="B14" t="str">
            <v>ОРСКАЯ ГАУЗ ГБ № 2</v>
          </cell>
          <cell r="C14">
            <v>1417</v>
          </cell>
          <cell r="D14">
            <v>0</v>
          </cell>
          <cell r="E14">
            <v>20724</v>
          </cell>
          <cell r="F14">
            <v>1</v>
          </cell>
          <cell r="G14">
            <v>6.8400000000000002E-2</v>
          </cell>
          <cell r="H14">
            <v>0</v>
          </cell>
          <cell r="I14">
            <v>2.5</v>
          </cell>
          <cell r="J14">
            <v>0</v>
          </cell>
          <cell r="K14">
            <v>2.5</v>
          </cell>
          <cell r="L14">
            <v>0</v>
          </cell>
          <cell r="O14">
            <v>2.5</v>
          </cell>
        </row>
        <row r="15">
          <cell r="A15">
            <v>560033</v>
          </cell>
          <cell r="B15" t="str">
            <v>ОРСКАЯ ГАУЗ ГБ № 3</v>
          </cell>
          <cell r="C15">
            <v>2577</v>
          </cell>
          <cell r="D15">
            <v>0</v>
          </cell>
          <cell r="E15">
            <v>41549</v>
          </cell>
          <cell r="F15">
            <v>0</v>
          </cell>
          <cell r="G15">
            <v>6.2E-2</v>
          </cell>
          <cell r="H15">
            <v>0</v>
          </cell>
          <cell r="I15">
            <v>2.5</v>
          </cell>
          <cell r="J15">
            <v>0</v>
          </cell>
          <cell r="K15">
            <v>2.5</v>
          </cell>
          <cell r="L15">
            <v>0</v>
          </cell>
          <cell r="O15">
            <v>2.5</v>
          </cell>
        </row>
        <row r="16">
          <cell r="A16">
            <v>560034</v>
          </cell>
          <cell r="B16" t="str">
            <v>ОРСКАЯ ГАУЗ ГБ № 4</v>
          </cell>
          <cell r="C16">
            <v>2775</v>
          </cell>
          <cell r="D16">
            <v>1</v>
          </cell>
          <cell r="E16">
            <v>37606</v>
          </cell>
          <cell r="F16">
            <v>3</v>
          </cell>
          <cell r="G16">
            <v>7.3800000000000004E-2</v>
          </cell>
          <cell r="H16">
            <v>0.33329999999999999</v>
          </cell>
          <cell r="I16">
            <v>2.5</v>
          </cell>
          <cell r="J16">
            <v>0</v>
          </cell>
          <cell r="K16">
            <v>2.5</v>
          </cell>
          <cell r="L16">
            <v>0</v>
          </cell>
          <cell r="O16">
            <v>2.5</v>
          </cell>
        </row>
        <row r="17">
          <cell r="A17">
            <v>560035</v>
          </cell>
          <cell r="B17" t="str">
            <v>ОРСКАЯ ГАУЗ ГБ № 5</v>
          </cell>
          <cell r="C17">
            <v>31</v>
          </cell>
          <cell r="D17">
            <v>2131</v>
          </cell>
          <cell r="E17">
            <v>1756</v>
          </cell>
          <cell r="F17">
            <v>30418</v>
          </cell>
          <cell r="G17">
            <v>1.77E-2</v>
          </cell>
          <cell r="H17">
            <v>7.0099999999999996E-2</v>
          </cell>
          <cell r="I17">
            <v>2.5</v>
          </cell>
          <cell r="J17">
            <v>2.5</v>
          </cell>
          <cell r="K17">
            <v>0.13</v>
          </cell>
          <cell r="L17">
            <v>2.38</v>
          </cell>
          <cell r="O17">
            <v>2.5</v>
          </cell>
        </row>
        <row r="18">
          <cell r="A18">
            <v>560036</v>
          </cell>
          <cell r="B18" t="str">
            <v>ОРСКАЯ ГАУЗ ГБ № 1</v>
          </cell>
          <cell r="C18">
            <v>2887</v>
          </cell>
          <cell r="D18">
            <v>697</v>
          </cell>
          <cell r="E18">
            <v>47320</v>
          </cell>
          <cell r="F18">
            <v>10782</v>
          </cell>
          <cell r="G18">
            <v>6.0999999999999999E-2</v>
          </cell>
          <cell r="H18">
            <v>6.4600000000000005E-2</v>
          </cell>
          <cell r="I18">
            <v>2.5</v>
          </cell>
          <cell r="J18">
            <v>2.5</v>
          </cell>
          <cell r="K18">
            <v>2.0299999999999998</v>
          </cell>
          <cell r="L18">
            <v>0.48</v>
          </cell>
          <cell r="O18">
            <v>2.5</v>
          </cell>
        </row>
        <row r="19">
          <cell r="A19">
            <v>560041</v>
          </cell>
          <cell r="B19" t="str">
            <v>НОВОТРОИЦКАЯ ГАУЗ ДГБ</v>
          </cell>
          <cell r="C19">
            <v>43</v>
          </cell>
          <cell r="D19">
            <v>1652</v>
          </cell>
          <cell r="E19">
            <v>993</v>
          </cell>
          <cell r="F19">
            <v>19530</v>
          </cell>
          <cell r="G19">
            <v>4.3299999999999998E-2</v>
          </cell>
          <cell r="H19">
            <v>8.4599999999999995E-2</v>
          </cell>
          <cell r="I19">
            <v>2.5</v>
          </cell>
          <cell r="J19">
            <v>2.44</v>
          </cell>
          <cell r="K19">
            <v>0.13</v>
          </cell>
          <cell r="L19">
            <v>2.3199999999999998</v>
          </cell>
          <cell r="O19">
            <v>2.4500000000000002</v>
          </cell>
        </row>
        <row r="20">
          <cell r="A20">
            <v>560043</v>
          </cell>
          <cell r="B20" t="str">
            <v>МЕДНОГОРСКАЯ ГБ</v>
          </cell>
          <cell r="C20">
            <v>1552</v>
          </cell>
          <cell r="D20">
            <v>678</v>
          </cell>
          <cell r="E20">
            <v>21154</v>
          </cell>
          <cell r="F20">
            <v>5170</v>
          </cell>
          <cell r="G20">
            <v>7.3400000000000007E-2</v>
          </cell>
          <cell r="H20">
            <v>0.13109999999999999</v>
          </cell>
          <cell r="I20">
            <v>2.5</v>
          </cell>
          <cell r="J20">
            <v>1.99</v>
          </cell>
          <cell r="K20">
            <v>2</v>
          </cell>
          <cell r="L20">
            <v>0.4</v>
          </cell>
          <cell r="O20">
            <v>2.4</v>
          </cell>
        </row>
        <row r="21">
          <cell r="A21">
            <v>560045</v>
          </cell>
          <cell r="B21" t="str">
            <v>БУГУРУСЛАНСКАЯ ГБ</v>
          </cell>
          <cell r="C21">
            <v>1413</v>
          </cell>
          <cell r="D21">
            <v>367</v>
          </cell>
          <cell r="E21">
            <v>20040</v>
          </cell>
          <cell r="F21">
            <v>5818</v>
          </cell>
          <cell r="G21">
            <v>7.0499999999999993E-2</v>
          </cell>
          <cell r="H21">
            <v>6.3100000000000003E-2</v>
          </cell>
          <cell r="I21">
            <v>2.5</v>
          </cell>
          <cell r="J21">
            <v>2.5</v>
          </cell>
          <cell r="K21">
            <v>1.95</v>
          </cell>
          <cell r="L21">
            <v>0.55000000000000004</v>
          </cell>
          <cell r="O21">
            <v>2.5</v>
          </cell>
        </row>
        <row r="22">
          <cell r="A22">
            <v>560047</v>
          </cell>
          <cell r="B22" t="str">
            <v>БУГУРУСЛАНСКАЯ РБ</v>
          </cell>
          <cell r="C22">
            <v>2006</v>
          </cell>
          <cell r="D22">
            <v>550</v>
          </cell>
          <cell r="E22">
            <v>29990</v>
          </cell>
          <cell r="F22">
            <v>8316</v>
          </cell>
          <cell r="G22">
            <v>6.6900000000000001E-2</v>
          </cell>
          <cell r="H22">
            <v>6.6100000000000006E-2</v>
          </cell>
          <cell r="I22">
            <v>2.5</v>
          </cell>
          <cell r="J22">
            <v>2.5</v>
          </cell>
          <cell r="K22">
            <v>1.95</v>
          </cell>
          <cell r="L22">
            <v>0.55000000000000004</v>
          </cell>
          <cell r="O22">
            <v>2.5</v>
          </cell>
        </row>
        <row r="23">
          <cell r="A23">
            <v>560052</v>
          </cell>
          <cell r="B23" t="str">
            <v>АБДУЛИНСКАЯ ГБ</v>
          </cell>
          <cell r="C23">
            <v>1428</v>
          </cell>
          <cell r="D23">
            <v>227</v>
          </cell>
          <cell r="E23">
            <v>17821</v>
          </cell>
          <cell r="F23">
            <v>5577</v>
          </cell>
          <cell r="G23">
            <v>8.0100000000000005E-2</v>
          </cell>
          <cell r="H23">
            <v>4.07E-2</v>
          </cell>
          <cell r="I23">
            <v>1.88</v>
          </cell>
          <cell r="J23">
            <v>2.5</v>
          </cell>
          <cell r="K23">
            <v>1.43</v>
          </cell>
          <cell r="L23">
            <v>0.6</v>
          </cell>
          <cell r="O23">
            <v>2.0299999999999998</v>
          </cell>
        </row>
        <row r="24">
          <cell r="A24">
            <v>560053</v>
          </cell>
          <cell r="B24" t="str">
            <v>АДАМОВСКАЯ РБ</v>
          </cell>
          <cell r="C24">
            <v>1291</v>
          </cell>
          <cell r="D24">
            <v>325</v>
          </cell>
          <cell r="E24">
            <v>16057</v>
          </cell>
          <cell r="F24">
            <v>4636</v>
          </cell>
          <cell r="G24">
            <v>8.0399999999999999E-2</v>
          </cell>
          <cell r="H24">
            <v>7.0099999999999996E-2</v>
          </cell>
          <cell r="I24">
            <v>1.85</v>
          </cell>
          <cell r="J24">
            <v>2.5</v>
          </cell>
          <cell r="K24">
            <v>1.44</v>
          </cell>
          <cell r="L24">
            <v>0.55000000000000004</v>
          </cell>
          <cell r="O24">
            <v>1.99</v>
          </cell>
        </row>
        <row r="25">
          <cell r="A25">
            <v>560054</v>
          </cell>
          <cell r="B25" t="str">
            <v>АКБУЛАКСКАЯ РБ</v>
          </cell>
          <cell r="C25">
            <v>1324</v>
          </cell>
          <cell r="D25">
            <v>351</v>
          </cell>
          <cell r="E25">
            <v>16171</v>
          </cell>
          <cell r="F25">
            <v>5274</v>
          </cell>
          <cell r="G25">
            <v>8.1900000000000001E-2</v>
          </cell>
          <cell r="H25">
            <v>6.6600000000000006E-2</v>
          </cell>
          <cell r="I25">
            <v>1.68</v>
          </cell>
          <cell r="J25">
            <v>2.5</v>
          </cell>
          <cell r="K25">
            <v>1.26</v>
          </cell>
          <cell r="L25">
            <v>0.63</v>
          </cell>
          <cell r="O25">
            <v>1.89</v>
          </cell>
        </row>
        <row r="26">
          <cell r="A26">
            <v>560055</v>
          </cell>
          <cell r="B26" t="str">
            <v>АЛЕКСАНДРОВСКАЯ РБ</v>
          </cell>
          <cell r="C26">
            <v>1008</v>
          </cell>
          <cell r="D26">
            <v>235</v>
          </cell>
          <cell r="E26">
            <v>11438</v>
          </cell>
          <cell r="F26">
            <v>2815</v>
          </cell>
          <cell r="G26">
            <v>8.8099999999999998E-2</v>
          </cell>
          <cell r="H26">
            <v>8.3500000000000005E-2</v>
          </cell>
          <cell r="I26">
            <v>1</v>
          </cell>
          <cell r="J26">
            <v>2.46</v>
          </cell>
          <cell r="K26">
            <v>0.8</v>
          </cell>
          <cell r="L26">
            <v>0.49</v>
          </cell>
          <cell r="O26">
            <v>1.29</v>
          </cell>
        </row>
        <row r="27">
          <cell r="A27">
            <v>560056</v>
          </cell>
          <cell r="B27" t="str">
            <v>АСЕКЕЕВСКАЯ РБ</v>
          </cell>
          <cell r="C27">
            <v>1286</v>
          </cell>
          <cell r="D27">
            <v>297</v>
          </cell>
          <cell r="E27">
            <v>15623</v>
          </cell>
          <cell r="F27">
            <v>3516</v>
          </cell>
          <cell r="G27">
            <v>8.2299999999999998E-2</v>
          </cell>
          <cell r="H27">
            <v>8.4500000000000006E-2</v>
          </cell>
          <cell r="I27">
            <v>1.64</v>
          </cell>
          <cell r="J27">
            <v>2.4500000000000002</v>
          </cell>
          <cell r="K27">
            <v>1.34</v>
          </cell>
          <cell r="L27">
            <v>0.44</v>
          </cell>
          <cell r="O27">
            <v>1.78</v>
          </cell>
        </row>
        <row r="28">
          <cell r="A28">
            <v>560057</v>
          </cell>
          <cell r="B28" t="str">
            <v>БЕЛЯЕВСКАЯ РБ</v>
          </cell>
          <cell r="C28">
            <v>1076</v>
          </cell>
          <cell r="D28">
            <v>405</v>
          </cell>
          <cell r="E28">
            <v>12535</v>
          </cell>
          <cell r="F28">
            <v>3385</v>
          </cell>
          <cell r="G28">
            <v>8.5800000000000001E-2</v>
          </cell>
          <cell r="H28">
            <v>0.1196</v>
          </cell>
          <cell r="I28">
            <v>1.25</v>
          </cell>
          <cell r="J28">
            <v>2.1</v>
          </cell>
          <cell r="K28">
            <v>0.99</v>
          </cell>
          <cell r="L28">
            <v>0.44</v>
          </cell>
          <cell r="O28">
            <v>1.43</v>
          </cell>
        </row>
        <row r="29">
          <cell r="A29">
            <v>560058</v>
          </cell>
          <cell r="B29" t="str">
            <v>ГАЙСКАЯ ГБ</v>
          </cell>
          <cell r="C29">
            <v>2711</v>
          </cell>
          <cell r="D29">
            <v>714</v>
          </cell>
          <cell r="E29">
            <v>35082</v>
          </cell>
          <cell r="F29">
            <v>10002</v>
          </cell>
          <cell r="G29">
            <v>7.7299999999999994E-2</v>
          </cell>
          <cell r="H29">
            <v>7.1400000000000005E-2</v>
          </cell>
          <cell r="I29">
            <v>2.19</v>
          </cell>
          <cell r="J29">
            <v>2.5</v>
          </cell>
          <cell r="K29">
            <v>1.71</v>
          </cell>
          <cell r="L29">
            <v>0.55000000000000004</v>
          </cell>
          <cell r="O29">
            <v>2.2599999999999998</v>
          </cell>
        </row>
        <row r="30">
          <cell r="A30">
            <v>560059</v>
          </cell>
          <cell r="B30" t="str">
            <v>ГРАЧЕВСКАЯ РБ</v>
          </cell>
          <cell r="C30">
            <v>1026</v>
          </cell>
          <cell r="D30">
            <v>158</v>
          </cell>
          <cell r="E30">
            <v>10964</v>
          </cell>
          <cell r="F30">
            <v>2722</v>
          </cell>
          <cell r="G30">
            <v>9.3600000000000003E-2</v>
          </cell>
          <cell r="H30">
            <v>5.8000000000000003E-2</v>
          </cell>
          <cell r="I30">
            <v>0.39</v>
          </cell>
          <cell r="J30">
            <v>2.5</v>
          </cell>
          <cell r="K30">
            <v>0.31</v>
          </cell>
          <cell r="L30">
            <v>0.5</v>
          </cell>
          <cell r="O30">
            <v>0.81</v>
          </cell>
        </row>
        <row r="31">
          <cell r="A31">
            <v>560060</v>
          </cell>
          <cell r="B31" t="str">
            <v>ДОМБАРОВСКАЯ РБ</v>
          </cell>
          <cell r="C31">
            <v>1066</v>
          </cell>
          <cell r="D31">
            <v>341</v>
          </cell>
          <cell r="E31">
            <v>12355</v>
          </cell>
          <cell r="F31">
            <v>3676</v>
          </cell>
          <cell r="G31">
            <v>8.6300000000000002E-2</v>
          </cell>
          <cell r="H31">
            <v>9.2799999999999994E-2</v>
          </cell>
          <cell r="I31">
            <v>1.19</v>
          </cell>
          <cell r="J31">
            <v>2.36</v>
          </cell>
          <cell r="K31">
            <v>0.92</v>
          </cell>
          <cell r="L31">
            <v>0.54</v>
          </cell>
          <cell r="O31">
            <v>1.46</v>
          </cell>
        </row>
        <row r="32">
          <cell r="A32">
            <v>560061</v>
          </cell>
          <cell r="B32" t="str">
            <v>ИЛЕКСКАЯ РБ</v>
          </cell>
          <cell r="C32">
            <v>1474</v>
          </cell>
          <cell r="D32">
            <v>466</v>
          </cell>
          <cell r="E32">
            <v>18042</v>
          </cell>
          <cell r="F32">
            <v>5295</v>
          </cell>
          <cell r="G32">
            <v>8.1699999999999995E-2</v>
          </cell>
          <cell r="H32">
            <v>8.7999999999999995E-2</v>
          </cell>
          <cell r="I32">
            <v>1.7</v>
          </cell>
          <cell r="J32">
            <v>2.41</v>
          </cell>
          <cell r="K32">
            <v>1.31</v>
          </cell>
          <cell r="L32">
            <v>0.55000000000000004</v>
          </cell>
          <cell r="O32">
            <v>1.86</v>
          </cell>
        </row>
        <row r="33">
          <cell r="A33">
            <v>560062</v>
          </cell>
          <cell r="B33" t="str">
            <v>КВАРКЕНСКАЯ РБ</v>
          </cell>
          <cell r="C33">
            <v>887</v>
          </cell>
          <cell r="D33">
            <v>211</v>
          </cell>
          <cell r="E33">
            <v>13261</v>
          </cell>
          <cell r="F33">
            <v>3266</v>
          </cell>
          <cell r="G33">
            <v>6.6900000000000001E-2</v>
          </cell>
          <cell r="H33">
            <v>6.4600000000000005E-2</v>
          </cell>
          <cell r="I33">
            <v>2.5</v>
          </cell>
          <cell r="J33">
            <v>2.5</v>
          </cell>
          <cell r="K33">
            <v>2</v>
          </cell>
          <cell r="L33">
            <v>0.5</v>
          </cell>
          <cell r="O33">
            <v>2.5</v>
          </cell>
        </row>
        <row r="34">
          <cell r="A34">
            <v>560063</v>
          </cell>
          <cell r="B34" t="str">
            <v>КРАСНОГВАРДЕЙСКАЯ РБ</v>
          </cell>
          <cell r="C34">
            <v>1070</v>
          </cell>
          <cell r="D34">
            <v>256</v>
          </cell>
          <cell r="E34">
            <v>14122</v>
          </cell>
          <cell r="F34">
            <v>4200</v>
          </cell>
          <cell r="G34">
            <v>7.5800000000000006E-2</v>
          </cell>
          <cell r="H34">
            <v>6.0999999999999999E-2</v>
          </cell>
          <cell r="I34">
            <v>2.36</v>
          </cell>
          <cell r="J34">
            <v>2.5</v>
          </cell>
          <cell r="K34">
            <v>1.82</v>
          </cell>
          <cell r="L34">
            <v>0.57999999999999996</v>
          </cell>
          <cell r="O34">
            <v>2.4</v>
          </cell>
        </row>
        <row r="35">
          <cell r="A35">
            <v>560064</v>
          </cell>
          <cell r="B35" t="str">
            <v>КУВАНДЫКСКАЯ ГБ</v>
          </cell>
          <cell r="C35">
            <v>2131</v>
          </cell>
          <cell r="D35">
            <v>516</v>
          </cell>
          <cell r="E35">
            <v>31169</v>
          </cell>
          <cell r="F35">
            <v>9137</v>
          </cell>
          <cell r="G35">
            <v>6.8400000000000002E-2</v>
          </cell>
          <cell r="H35">
            <v>5.6500000000000002E-2</v>
          </cell>
          <cell r="I35">
            <v>2.5</v>
          </cell>
          <cell r="J35">
            <v>2.5</v>
          </cell>
          <cell r="K35">
            <v>1.93</v>
          </cell>
          <cell r="L35">
            <v>0.57999999999999996</v>
          </cell>
          <cell r="O35">
            <v>2.5099999999999998</v>
          </cell>
        </row>
        <row r="36">
          <cell r="A36">
            <v>560065</v>
          </cell>
          <cell r="B36" t="str">
            <v>КУРМАНАЕВСКАЯ РБ</v>
          </cell>
          <cell r="C36">
            <v>1188</v>
          </cell>
          <cell r="D36">
            <v>302</v>
          </cell>
          <cell r="E36">
            <v>13247</v>
          </cell>
          <cell r="F36">
            <v>3140</v>
          </cell>
          <cell r="G36">
            <v>8.9700000000000002E-2</v>
          </cell>
          <cell r="H36">
            <v>9.6199999999999994E-2</v>
          </cell>
          <cell r="I36">
            <v>0.82</v>
          </cell>
          <cell r="J36">
            <v>2.33</v>
          </cell>
          <cell r="K36">
            <v>0.66</v>
          </cell>
          <cell r="L36">
            <v>0.44</v>
          </cell>
          <cell r="O36">
            <v>1.1000000000000001</v>
          </cell>
        </row>
        <row r="37">
          <cell r="A37">
            <v>560066</v>
          </cell>
          <cell r="B37" t="str">
            <v>МАТВЕЕВСКАЯ РБ</v>
          </cell>
          <cell r="C37">
            <v>781</v>
          </cell>
          <cell r="D37">
            <v>225</v>
          </cell>
          <cell r="E37">
            <v>9008</v>
          </cell>
          <cell r="F37">
            <v>2292</v>
          </cell>
          <cell r="G37">
            <v>8.6699999999999999E-2</v>
          </cell>
          <cell r="H37">
            <v>9.8199999999999996E-2</v>
          </cell>
          <cell r="I37">
            <v>1.1499999999999999</v>
          </cell>
          <cell r="J37">
            <v>2.31</v>
          </cell>
          <cell r="K37">
            <v>0.92</v>
          </cell>
          <cell r="L37">
            <v>0.46</v>
          </cell>
          <cell r="O37">
            <v>1.38</v>
          </cell>
        </row>
        <row r="38">
          <cell r="A38">
            <v>560067</v>
          </cell>
          <cell r="B38" t="str">
            <v>НОВООРСКАЯ РБ</v>
          </cell>
          <cell r="C38">
            <v>1945</v>
          </cell>
          <cell r="D38">
            <v>411</v>
          </cell>
          <cell r="E38">
            <v>22047</v>
          </cell>
          <cell r="F38">
            <v>6944</v>
          </cell>
          <cell r="G38">
            <v>8.8200000000000001E-2</v>
          </cell>
          <cell r="H38">
            <v>5.9200000000000003E-2</v>
          </cell>
          <cell r="I38">
            <v>0.98</v>
          </cell>
          <cell r="J38">
            <v>2.5</v>
          </cell>
          <cell r="K38">
            <v>0.74</v>
          </cell>
          <cell r="L38">
            <v>0.6</v>
          </cell>
          <cell r="O38">
            <v>1.34</v>
          </cell>
        </row>
        <row r="39">
          <cell r="A39">
            <v>560068</v>
          </cell>
          <cell r="B39" t="str">
            <v>НОВОСЕРГИЕВСКАЯ РБ</v>
          </cell>
          <cell r="C39">
            <v>2171</v>
          </cell>
          <cell r="D39">
            <v>540</v>
          </cell>
          <cell r="E39">
            <v>25540</v>
          </cell>
          <cell r="F39">
            <v>7483</v>
          </cell>
          <cell r="G39">
            <v>8.5000000000000006E-2</v>
          </cell>
          <cell r="H39">
            <v>7.22E-2</v>
          </cell>
          <cell r="I39">
            <v>1.34</v>
          </cell>
          <cell r="J39">
            <v>2.5</v>
          </cell>
          <cell r="K39">
            <v>1.03</v>
          </cell>
          <cell r="L39">
            <v>0.57999999999999996</v>
          </cell>
          <cell r="O39">
            <v>1.61</v>
          </cell>
        </row>
        <row r="40">
          <cell r="A40">
            <v>560069</v>
          </cell>
          <cell r="B40" t="str">
            <v>ОКТЯБРЬСКАЯ РБ</v>
          </cell>
          <cell r="C40">
            <v>1461</v>
          </cell>
          <cell r="D40">
            <v>357</v>
          </cell>
          <cell r="E40">
            <v>15650</v>
          </cell>
          <cell r="F40">
            <v>4378</v>
          </cell>
          <cell r="G40">
            <v>9.3399999999999997E-2</v>
          </cell>
          <cell r="H40">
            <v>8.1500000000000003E-2</v>
          </cell>
          <cell r="I40">
            <v>0.41</v>
          </cell>
          <cell r="J40">
            <v>2.48</v>
          </cell>
          <cell r="K40">
            <v>0.32</v>
          </cell>
          <cell r="L40">
            <v>0.55000000000000004</v>
          </cell>
          <cell r="O40">
            <v>0.87</v>
          </cell>
        </row>
        <row r="41">
          <cell r="A41">
            <v>560070</v>
          </cell>
          <cell r="B41" t="str">
            <v>ОРЕНБУРГСКАЯ РБ</v>
          </cell>
          <cell r="C41">
            <v>4486</v>
          </cell>
          <cell r="D41">
            <v>1650</v>
          </cell>
          <cell r="E41">
            <v>57432</v>
          </cell>
          <cell r="F41">
            <v>18573</v>
          </cell>
          <cell r="G41">
            <v>7.8100000000000003E-2</v>
          </cell>
          <cell r="H41">
            <v>8.8800000000000004E-2</v>
          </cell>
          <cell r="I41">
            <v>2.1</v>
          </cell>
          <cell r="J41">
            <v>2.4</v>
          </cell>
          <cell r="K41">
            <v>1.6</v>
          </cell>
          <cell r="L41">
            <v>0.57999999999999996</v>
          </cell>
          <cell r="O41">
            <v>2.1800000000000002</v>
          </cell>
        </row>
        <row r="42">
          <cell r="A42">
            <v>560071</v>
          </cell>
          <cell r="B42" t="str">
            <v>ПЕРВОМАЙСКАЯ РБ</v>
          </cell>
          <cell r="C42">
            <v>1757</v>
          </cell>
          <cell r="D42">
            <v>500</v>
          </cell>
          <cell r="E42">
            <v>18100</v>
          </cell>
          <cell r="F42">
            <v>6011</v>
          </cell>
          <cell r="G42">
            <v>9.7100000000000006E-2</v>
          </cell>
          <cell r="H42">
            <v>8.3199999999999996E-2</v>
          </cell>
          <cell r="I42">
            <v>0</v>
          </cell>
          <cell r="J42">
            <v>2.46</v>
          </cell>
          <cell r="K42">
            <v>0</v>
          </cell>
          <cell r="L42">
            <v>0.62</v>
          </cell>
          <cell r="O42">
            <v>0.62</v>
          </cell>
        </row>
        <row r="43">
          <cell r="A43">
            <v>560072</v>
          </cell>
          <cell r="B43" t="str">
            <v>ПЕРЕВОЛОЦКАЯ РБ</v>
          </cell>
          <cell r="C43">
            <v>1590</v>
          </cell>
          <cell r="D43">
            <v>410</v>
          </cell>
          <cell r="E43">
            <v>19808</v>
          </cell>
          <cell r="F43">
            <v>5349</v>
          </cell>
          <cell r="G43">
            <v>8.0299999999999996E-2</v>
          </cell>
          <cell r="H43">
            <v>7.6600000000000001E-2</v>
          </cell>
          <cell r="I43">
            <v>1.86</v>
          </cell>
          <cell r="J43">
            <v>2.5</v>
          </cell>
          <cell r="K43">
            <v>1.47</v>
          </cell>
          <cell r="L43">
            <v>0.53</v>
          </cell>
          <cell r="O43">
            <v>2</v>
          </cell>
        </row>
        <row r="44">
          <cell r="A44">
            <v>560073</v>
          </cell>
          <cell r="B44" t="str">
            <v>ПОНОМАРЕВСКАЯ РБ</v>
          </cell>
          <cell r="C44">
            <v>1027</v>
          </cell>
          <cell r="D44">
            <v>135</v>
          </cell>
          <cell r="E44">
            <v>11041</v>
          </cell>
          <cell r="F44">
            <v>2266</v>
          </cell>
          <cell r="G44">
            <v>9.2999999999999999E-2</v>
          </cell>
          <cell r="H44">
            <v>5.96E-2</v>
          </cell>
          <cell r="I44">
            <v>0.45</v>
          </cell>
          <cell r="J44">
            <v>2.5</v>
          </cell>
          <cell r="K44">
            <v>0.37</v>
          </cell>
          <cell r="L44">
            <v>0.43</v>
          </cell>
          <cell r="O44">
            <v>0.8</v>
          </cell>
        </row>
        <row r="45">
          <cell r="A45">
            <v>560074</v>
          </cell>
          <cell r="B45" t="str">
            <v>САКМАРСКАЯ  РБ</v>
          </cell>
          <cell r="C45">
            <v>1574</v>
          </cell>
          <cell r="D45">
            <v>385</v>
          </cell>
          <cell r="E45">
            <v>17547</v>
          </cell>
          <cell r="F45">
            <v>5529</v>
          </cell>
          <cell r="G45">
            <v>8.9700000000000002E-2</v>
          </cell>
          <cell r="H45">
            <v>6.9599999999999995E-2</v>
          </cell>
          <cell r="I45">
            <v>0.82</v>
          </cell>
          <cell r="J45">
            <v>2.5</v>
          </cell>
          <cell r="K45">
            <v>0.62</v>
          </cell>
          <cell r="L45">
            <v>0.6</v>
          </cell>
          <cell r="O45">
            <v>1.22</v>
          </cell>
        </row>
        <row r="46">
          <cell r="A46">
            <v>560075</v>
          </cell>
          <cell r="B46" t="str">
            <v>САРАКТАШСКАЯ РБ</v>
          </cell>
          <cell r="C46">
            <v>2498</v>
          </cell>
          <cell r="D46">
            <v>538</v>
          </cell>
          <cell r="E46">
            <v>29924</v>
          </cell>
          <cell r="F46">
            <v>9007</v>
          </cell>
          <cell r="G46">
            <v>8.3500000000000005E-2</v>
          </cell>
          <cell r="H46">
            <v>5.9700000000000003E-2</v>
          </cell>
          <cell r="I46">
            <v>1.5</v>
          </cell>
          <cell r="J46">
            <v>2.5</v>
          </cell>
          <cell r="K46">
            <v>1.1599999999999999</v>
          </cell>
          <cell r="L46">
            <v>0.57999999999999996</v>
          </cell>
          <cell r="O46">
            <v>1.74</v>
          </cell>
        </row>
        <row r="47">
          <cell r="A47">
            <v>560076</v>
          </cell>
          <cell r="B47" t="str">
            <v>СВЕТЛИНСКАЯ РБ</v>
          </cell>
          <cell r="C47">
            <v>714</v>
          </cell>
          <cell r="D47">
            <v>214</v>
          </cell>
          <cell r="E47">
            <v>9111</v>
          </cell>
          <cell r="F47">
            <v>2506</v>
          </cell>
          <cell r="G47">
            <v>7.8399999999999997E-2</v>
          </cell>
          <cell r="H47">
            <v>8.5400000000000004E-2</v>
          </cell>
          <cell r="I47">
            <v>2.0699999999999998</v>
          </cell>
          <cell r="J47">
            <v>2.44</v>
          </cell>
          <cell r="K47">
            <v>1.61</v>
          </cell>
          <cell r="L47">
            <v>0.54</v>
          </cell>
          <cell r="O47">
            <v>2.15</v>
          </cell>
        </row>
        <row r="48">
          <cell r="A48">
            <v>560077</v>
          </cell>
          <cell r="B48" t="str">
            <v>СЕВЕРНАЯ РБ</v>
          </cell>
          <cell r="C48">
            <v>752</v>
          </cell>
          <cell r="D48">
            <v>208</v>
          </cell>
          <cell r="E48">
            <v>10850</v>
          </cell>
          <cell r="F48">
            <v>2206</v>
          </cell>
          <cell r="G48">
            <v>6.93E-2</v>
          </cell>
          <cell r="H48">
            <v>9.4299999999999995E-2</v>
          </cell>
          <cell r="I48">
            <v>2.5</v>
          </cell>
          <cell r="J48">
            <v>2.35</v>
          </cell>
          <cell r="K48">
            <v>2.08</v>
          </cell>
          <cell r="L48">
            <v>0.4</v>
          </cell>
          <cell r="O48">
            <v>2.48</v>
          </cell>
        </row>
        <row r="49">
          <cell r="A49">
            <v>560078</v>
          </cell>
          <cell r="B49" t="str">
            <v>СОЛЬ-ИЛЕЦКАЯ ГБ</v>
          </cell>
          <cell r="C49">
            <v>2757</v>
          </cell>
          <cell r="D49">
            <v>934</v>
          </cell>
          <cell r="E49">
            <v>34367</v>
          </cell>
          <cell r="F49">
            <v>11365</v>
          </cell>
          <cell r="G49">
            <v>8.0199999999999994E-2</v>
          </cell>
          <cell r="H49">
            <v>8.2199999999999995E-2</v>
          </cell>
          <cell r="I49">
            <v>1.87</v>
          </cell>
          <cell r="J49">
            <v>2.4700000000000002</v>
          </cell>
          <cell r="K49">
            <v>1.4</v>
          </cell>
          <cell r="L49">
            <v>0.62</v>
          </cell>
          <cell r="O49">
            <v>2.02</v>
          </cell>
        </row>
        <row r="50">
          <cell r="A50">
            <v>560079</v>
          </cell>
          <cell r="B50" t="str">
            <v>СОРОЧИНСКАЯ ГБ</v>
          </cell>
          <cell r="C50">
            <v>2604</v>
          </cell>
          <cell r="D50">
            <v>945</v>
          </cell>
          <cell r="E50">
            <v>33392</v>
          </cell>
          <cell r="F50">
            <v>9706</v>
          </cell>
          <cell r="G50">
            <v>7.8E-2</v>
          </cell>
          <cell r="H50">
            <v>9.74E-2</v>
          </cell>
          <cell r="I50">
            <v>2.11</v>
          </cell>
          <cell r="J50">
            <v>2.3199999999999998</v>
          </cell>
          <cell r="K50">
            <v>1.62</v>
          </cell>
          <cell r="L50">
            <v>0.53</v>
          </cell>
          <cell r="O50">
            <v>2.15</v>
          </cell>
        </row>
        <row r="51">
          <cell r="A51">
            <v>560080</v>
          </cell>
          <cell r="B51" t="str">
            <v>ТАШЛИНСКАЯ РБ</v>
          </cell>
          <cell r="C51">
            <v>1296</v>
          </cell>
          <cell r="D51">
            <v>454</v>
          </cell>
          <cell r="E51">
            <v>17571</v>
          </cell>
          <cell r="F51">
            <v>5237</v>
          </cell>
          <cell r="G51">
            <v>7.3800000000000004E-2</v>
          </cell>
          <cell r="H51">
            <v>8.6699999999999999E-2</v>
          </cell>
          <cell r="I51">
            <v>2.5</v>
          </cell>
          <cell r="J51">
            <v>2.42</v>
          </cell>
          <cell r="K51">
            <v>1.93</v>
          </cell>
          <cell r="L51">
            <v>0.56000000000000005</v>
          </cell>
          <cell r="O51">
            <v>2.4900000000000002</v>
          </cell>
        </row>
        <row r="52">
          <cell r="A52">
            <v>560081</v>
          </cell>
          <cell r="B52" t="str">
            <v>ТОЦКАЯ РБ</v>
          </cell>
          <cell r="C52">
            <v>1597</v>
          </cell>
          <cell r="D52">
            <v>499</v>
          </cell>
          <cell r="E52">
            <v>19967</v>
          </cell>
          <cell r="F52">
            <v>6511</v>
          </cell>
          <cell r="G52">
            <v>0.08</v>
          </cell>
          <cell r="H52">
            <v>7.6600000000000001E-2</v>
          </cell>
          <cell r="I52">
            <v>1.89</v>
          </cell>
          <cell r="J52">
            <v>2.5</v>
          </cell>
          <cell r="K52">
            <v>1.42</v>
          </cell>
          <cell r="L52">
            <v>0.63</v>
          </cell>
          <cell r="O52">
            <v>2.0499999999999998</v>
          </cell>
        </row>
        <row r="53">
          <cell r="A53">
            <v>560082</v>
          </cell>
          <cell r="B53" t="str">
            <v>ТЮЛЬГАНСКАЯ РБ</v>
          </cell>
          <cell r="C53">
            <v>1231</v>
          </cell>
          <cell r="D53">
            <v>357</v>
          </cell>
          <cell r="E53">
            <v>15665</v>
          </cell>
          <cell r="F53">
            <v>3920</v>
          </cell>
          <cell r="G53">
            <v>7.8600000000000003E-2</v>
          </cell>
          <cell r="H53">
            <v>9.11E-2</v>
          </cell>
          <cell r="I53">
            <v>2.0499999999999998</v>
          </cell>
          <cell r="J53">
            <v>2.38</v>
          </cell>
          <cell r="K53">
            <v>1.64</v>
          </cell>
          <cell r="L53">
            <v>0.48</v>
          </cell>
          <cell r="O53">
            <v>2.12</v>
          </cell>
        </row>
        <row r="54">
          <cell r="A54">
            <v>560083</v>
          </cell>
          <cell r="B54" t="str">
            <v>ШАРЛЫКСКАЯ РБ</v>
          </cell>
          <cell r="C54">
            <v>1234</v>
          </cell>
          <cell r="D54">
            <v>286</v>
          </cell>
          <cell r="E54">
            <v>14212</v>
          </cell>
          <cell r="F54">
            <v>3311</v>
          </cell>
          <cell r="G54">
            <v>8.6800000000000002E-2</v>
          </cell>
          <cell r="H54">
            <v>8.6400000000000005E-2</v>
          </cell>
          <cell r="I54">
            <v>1.1399999999999999</v>
          </cell>
          <cell r="J54">
            <v>2.4300000000000002</v>
          </cell>
          <cell r="K54">
            <v>0.92</v>
          </cell>
          <cell r="L54">
            <v>0.46</v>
          </cell>
          <cell r="O54">
            <v>1.38</v>
          </cell>
        </row>
        <row r="55">
          <cell r="A55">
            <v>560084</v>
          </cell>
          <cell r="B55" t="str">
            <v>ЯСНЕНСКАЯ ГБ</v>
          </cell>
          <cell r="C55">
            <v>1415</v>
          </cell>
          <cell r="D55">
            <v>590</v>
          </cell>
          <cell r="E55">
            <v>21080</v>
          </cell>
          <cell r="F55">
            <v>7301</v>
          </cell>
          <cell r="G55">
            <v>6.7100000000000007E-2</v>
          </cell>
          <cell r="H55">
            <v>8.0799999999999997E-2</v>
          </cell>
          <cell r="I55">
            <v>2.5</v>
          </cell>
          <cell r="J55">
            <v>2.48</v>
          </cell>
          <cell r="K55">
            <v>1.85</v>
          </cell>
          <cell r="L55">
            <v>0.64</v>
          </cell>
          <cell r="O55">
            <v>2.4900000000000002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257</v>
          </cell>
          <cell r="D56">
            <v>11</v>
          </cell>
          <cell r="E56">
            <v>9605</v>
          </cell>
          <cell r="F56">
            <v>397</v>
          </cell>
          <cell r="G56">
            <v>2.6800000000000001E-2</v>
          </cell>
          <cell r="H56">
            <v>2.7699999999999999E-2</v>
          </cell>
          <cell r="I56">
            <v>2.5</v>
          </cell>
          <cell r="J56">
            <v>2.5</v>
          </cell>
          <cell r="K56">
            <v>2.4</v>
          </cell>
          <cell r="L56">
            <v>0.1</v>
          </cell>
          <cell r="O56">
            <v>2.5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1575</v>
          </cell>
          <cell r="D57">
            <v>39</v>
          </cell>
          <cell r="E57">
            <v>18215</v>
          </cell>
          <cell r="F57">
            <v>616</v>
          </cell>
          <cell r="G57">
            <v>8.6499999999999994E-2</v>
          </cell>
          <cell r="H57">
            <v>6.3299999999999995E-2</v>
          </cell>
          <cell r="I57">
            <v>1.17</v>
          </cell>
          <cell r="J57">
            <v>2.5</v>
          </cell>
          <cell r="K57">
            <v>1.1299999999999999</v>
          </cell>
          <cell r="L57">
            <v>0.08</v>
          </cell>
          <cell r="O57">
            <v>1.21</v>
          </cell>
        </row>
        <row r="58">
          <cell r="A58">
            <v>560087</v>
          </cell>
          <cell r="B58" t="str">
            <v>ОРСКАЯ УБ НА СТ. ОРСК</v>
          </cell>
          <cell r="C58">
            <v>1426</v>
          </cell>
          <cell r="D58">
            <v>0</v>
          </cell>
          <cell r="E58">
            <v>23930</v>
          </cell>
          <cell r="F58">
            <v>1</v>
          </cell>
          <cell r="G58">
            <v>5.96E-2</v>
          </cell>
          <cell r="H58">
            <v>0</v>
          </cell>
          <cell r="I58">
            <v>2.5</v>
          </cell>
          <cell r="J58">
            <v>0</v>
          </cell>
          <cell r="K58">
            <v>2.5</v>
          </cell>
          <cell r="L58">
            <v>0</v>
          </cell>
          <cell r="O58">
            <v>2.5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279</v>
          </cell>
          <cell r="D59">
            <v>0</v>
          </cell>
          <cell r="E59">
            <v>5622</v>
          </cell>
          <cell r="F59">
            <v>0</v>
          </cell>
          <cell r="G59">
            <v>4.9599999999999998E-2</v>
          </cell>
          <cell r="H59">
            <v>0</v>
          </cell>
          <cell r="I59">
            <v>2.5</v>
          </cell>
          <cell r="J59">
            <v>0</v>
          </cell>
          <cell r="K59">
            <v>2.5</v>
          </cell>
          <cell r="L59">
            <v>0</v>
          </cell>
          <cell r="O59">
            <v>2.5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244</v>
          </cell>
          <cell r="D60">
            <v>0</v>
          </cell>
          <cell r="E60">
            <v>3753</v>
          </cell>
          <cell r="F60">
            <v>0</v>
          </cell>
          <cell r="G60">
            <v>6.5000000000000002E-2</v>
          </cell>
          <cell r="H60">
            <v>0</v>
          </cell>
          <cell r="I60">
            <v>2.5</v>
          </cell>
          <cell r="J60">
            <v>0</v>
          </cell>
          <cell r="K60">
            <v>2.5</v>
          </cell>
          <cell r="L60">
            <v>0</v>
          </cell>
          <cell r="O60">
            <v>2.5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20</v>
          </cell>
          <cell r="D61">
            <v>4</v>
          </cell>
          <cell r="E61">
            <v>492</v>
          </cell>
          <cell r="F61">
            <v>34</v>
          </cell>
          <cell r="G61">
            <v>4.07E-2</v>
          </cell>
          <cell r="H61">
            <v>0.1176</v>
          </cell>
          <cell r="I61">
            <v>2.5</v>
          </cell>
          <cell r="J61">
            <v>2.12</v>
          </cell>
          <cell r="K61">
            <v>2.35</v>
          </cell>
          <cell r="L61">
            <v>0.13</v>
          </cell>
          <cell r="O61">
            <v>2.48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184</v>
          </cell>
          <cell r="D62">
            <v>0</v>
          </cell>
          <cell r="E62">
            <v>6199</v>
          </cell>
          <cell r="F62">
            <v>0</v>
          </cell>
          <cell r="G62">
            <v>2.9700000000000001E-2</v>
          </cell>
          <cell r="H62">
            <v>0</v>
          </cell>
          <cell r="I62">
            <v>2.5</v>
          </cell>
          <cell r="J62">
            <v>0</v>
          </cell>
          <cell r="K62">
            <v>2.5</v>
          </cell>
          <cell r="L62">
            <v>0</v>
          </cell>
          <cell r="O62">
            <v>2.5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177</v>
          </cell>
          <cell r="D63">
            <v>4</v>
          </cell>
          <cell r="E63">
            <v>2343</v>
          </cell>
          <cell r="F63">
            <v>157</v>
          </cell>
          <cell r="G63">
            <v>7.5499999999999998E-2</v>
          </cell>
          <cell r="H63">
            <v>2.5499999999999998E-2</v>
          </cell>
          <cell r="I63">
            <v>2.39</v>
          </cell>
          <cell r="J63">
            <v>2.5</v>
          </cell>
          <cell r="K63">
            <v>2.25</v>
          </cell>
          <cell r="L63">
            <v>0.15</v>
          </cell>
          <cell r="O63">
            <v>2.4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4815</v>
          </cell>
          <cell r="D64">
            <v>4</v>
          </cell>
          <cell r="E64">
            <v>74559</v>
          </cell>
          <cell r="F64">
            <v>59</v>
          </cell>
          <cell r="G64">
            <v>6.4600000000000005E-2</v>
          </cell>
          <cell r="H64">
            <v>6.7799999999999999E-2</v>
          </cell>
          <cell r="I64">
            <v>2.5</v>
          </cell>
          <cell r="J64">
            <v>2.5</v>
          </cell>
          <cell r="K64">
            <v>2.5</v>
          </cell>
          <cell r="L64">
            <v>0</v>
          </cell>
          <cell r="O64">
            <v>2.5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5471</v>
          </cell>
          <cell r="D65">
            <v>1651</v>
          </cell>
          <cell r="E65">
            <v>82750</v>
          </cell>
          <cell r="F65">
            <v>26360</v>
          </cell>
          <cell r="G65">
            <v>6.6100000000000006E-2</v>
          </cell>
          <cell r="H65">
            <v>6.2600000000000003E-2</v>
          </cell>
          <cell r="I65">
            <v>2.5</v>
          </cell>
          <cell r="J65">
            <v>2.5</v>
          </cell>
          <cell r="K65">
            <v>1.9</v>
          </cell>
          <cell r="L65">
            <v>0.6</v>
          </cell>
          <cell r="O65">
            <v>2.5</v>
          </cell>
        </row>
      </sheetData>
      <sheetData sheetId="7">
        <row r="6">
          <cell r="A6">
            <v>560002</v>
          </cell>
          <cell r="B6" t="str">
            <v>ОРЕНБУРГ ОБЛАСТНАЯ КБ  № 2</v>
          </cell>
          <cell r="O6">
            <v>0</v>
          </cell>
        </row>
        <row r="7">
          <cell r="A7">
            <v>560014</v>
          </cell>
          <cell r="B7" t="str">
            <v>ОРЕНБУРГ ФГБОУ ВО ОРГМУ МИНЗДРАВА</v>
          </cell>
          <cell r="O7">
            <v>0</v>
          </cell>
        </row>
        <row r="8">
          <cell r="A8">
            <v>560017</v>
          </cell>
          <cell r="B8" t="str">
            <v>ОРЕНБУРГ ГБУЗ ГКБ №1</v>
          </cell>
          <cell r="O8">
            <v>0</v>
          </cell>
        </row>
        <row r="9">
          <cell r="A9">
            <v>560019</v>
          </cell>
          <cell r="B9" t="str">
            <v>ОРЕНБУРГ ГАУЗ ГКБ  №3</v>
          </cell>
          <cell r="O9">
            <v>0</v>
          </cell>
        </row>
        <row r="10">
          <cell r="A10">
            <v>560021</v>
          </cell>
          <cell r="B10" t="str">
            <v>ОРЕНБУРГ ГБУЗ ГКБ № 5</v>
          </cell>
          <cell r="O10">
            <v>0</v>
          </cell>
        </row>
        <row r="11">
          <cell r="A11">
            <v>560022</v>
          </cell>
          <cell r="B11" t="str">
            <v>ОРЕНБУРГ ГАУЗ ГКБ  №6</v>
          </cell>
          <cell r="O11">
            <v>0</v>
          </cell>
        </row>
        <row r="12">
          <cell r="A12">
            <v>560024</v>
          </cell>
          <cell r="B12" t="str">
            <v>ОРЕНБУРГ ГАУЗ ДГКБ</v>
          </cell>
          <cell r="O12">
            <v>0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O13">
            <v>0</v>
          </cell>
        </row>
        <row r="14">
          <cell r="A14">
            <v>560032</v>
          </cell>
          <cell r="B14" t="str">
            <v>ОРСКАЯ ГАУЗ ГБ № 2</v>
          </cell>
          <cell r="O14">
            <v>0</v>
          </cell>
        </row>
        <row r="15">
          <cell r="A15">
            <v>560033</v>
          </cell>
          <cell r="B15" t="str">
            <v>ОРСКАЯ ГАУЗ ГБ № 3</v>
          </cell>
          <cell r="O15">
            <v>0</v>
          </cell>
        </row>
        <row r="16">
          <cell r="A16">
            <v>560034</v>
          </cell>
          <cell r="B16" t="str">
            <v>ОРСКАЯ ГАУЗ ГБ № 4</v>
          </cell>
          <cell r="O16">
            <v>0</v>
          </cell>
        </row>
        <row r="17">
          <cell r="A17">
            <v>560035</v>
          </cell>
          <cell r="B17" t="str">
            <v>ОРСКАЯ ГАУЗ ГБ № 5</v>
          </cell>
          <cell r="O17">
            <v>0</v>
          </cell>
        </row>
        <row r="18">
          <cell r="A18">
            <v>560036</v>
          </cell>
          <cell r="B18" t="str">
            <v>ОРСКАЯ ГАУЗ ГБ № 1</v>
          </cell>
          <cell r="O18">
            <v>0</v>
          </cell>
        </row>
        <row r="19">
          <cell r="A19">
            <v>560041</v>
          </cell>
          <cell r="B19" t="str">
            <v>НОВОТРОИЦКАЯ ГАУЗ ДГБ</v>
          </cell>
          <cell r="O19">
            <v>0</v>
          </cell>
        </row>
        <row r="20">
          <cell r="A20">
            <v>560043</v>
          </cell>
          <cell r="B20" t="str">
            <v>МЕДНОГОРСКАЯ ГБ</v>
          </cell>
          <cell r="O20">
            <v>0</v>
          </cell>
        </row>
        <row r="21">
          <cell r="A21">
            <v>560045</v>
          </cell>
          <cell r="B21" t="str">
            <v>БУГУРУСЛАНСКАЯ ГБ</v>
          </cell>
          <cell r="O21">
            <v>0</v>
          </cell>
        </row>
        <row r="22">
          <cell r="A22">
            <v>560047</v>
          </cell>
          <cell r="B22" t="str">
            <v>БУГУРУСЛАНСКАЯ РБ</v>
          </cell>
          <cell r="O22">
            <v>0</v>
          </cell>
        </row>
        <row r="23">
          <cell r="A23">
            <v>560052</v>
          </cell>
          <cell r="B23" t="str">
            <v>АБДУЛИНСКАЯ ГБ</v>
          </cell>
          <cell r="O23">
            <v>0</v>
          </cell>
        </row>
        <row r="24">
          <cell r="A24">
            <v>560053</v>
          </cell>
          <cell r="B24" t="str">
            <v>АДАМОВСКАЯ РБ</v>
          </cell>
          <cell r="O24">
            <v>0</v>
          </cell>
        </row>
        <row r="25">
          <cell r="A25">
            <v>560054</v>
          </cell>
          <cell r="B25" t="str">
            <v>АКБУЛАКСКАЯ РБ</v>
          </cell>
          <cell r="O25">
            <v>0</v>
          </cell>
        </row>
        <row r="26">
          <cell r="A26">
            <v>560055</v>
          </cell>
          <cell r="B26" t="str">
            <v>АЛЕКСАНДРОВСКАЯ РБ</v>
          </cell>
          <cell r="O26">
            <v>0</v>
          </cell>
        </row>
        <row r="27">
          <cell r="A27">
            <v>560056</v>
          </cell>
          <cell r="B27" t="str">
            <v>АСЕКЕЕВСКАЯ РБ</v>
          </cell>
          <cell r="O27">
            <v>0</v>
          </cell>
        </row>
        <row r="28">
          <cell r="A28">
            <v>560057</v>
          </cell>
          <cell r="B28" t="str">
            <v>БЕЛЯЕВСКАЯ РБ</v>
          </cell>
          <cell r="O28">
            <v>0</v>
          </cell>
        </row>
        <row r="29">
          <cell r="A29">
            <v>560058</v>
          </cell>
          <cell r="B29" t="str">
            <v>ГАЙСКАЯ ГБ</v>
          </cell>
          <cell r="O29">
            <v>0</v>
          </cell>
        </row>
        <row r="30">
          <cell r="A30">
            <v>560059</v>
          </cell>
          <cell r="B30" t="str">
            <v>ГРАЧЕВСКАЯ РБ</v>
          </cell>
          <cell r="O30">
            <v>0</v>
          </cell>
        </row>
        <row r="31">
          <cell r="A31">
            <v>560060</v>
          </cell>
          <cell r="B31" t="str">
            <v>ДОМБАРОВСКАЯ РБ</v>
          </cell>
          <cell r="O31">
            <v>0</v>
          </cell>
        </row>
        <row r="32">
          <cell r="A32">
            <v>560061</v>
          </cell>
          <cell r="B32" t="str">
            <v>ИЛЕКСКАЯ РБ</v>
          </cell>
          <cell r="O32">
            <v>0</v>
          </cell>
        </row>
        <row r="33">
          <cell r="A33">
            <v>560062</v>
          </cell>
          <cell r="B33" t="str">
            <v>КВАРКЕНСКАЯ РБ</v>
          </cell>
          <cell r="O33">
            <v>0</v>
          </cell>
        </row>
        <row r="34">
          <cell r="A34">
            <v>560063</v>
          </cell>
          <cell r="B34" t="str">
            <v>КРАСНОГВАРДЕЙСКАЯ РБ</v>
          </cell>
          <cell r="O34">
            <v>0</v>
          </cell>
        </row>
        <row r="35">
          <cell r="A35">
            <v>560064</v>
          </cell>
          <cell r="B35" t="str">
            <v>КУВАНДЫКСКАЯ ГБ</v>
          </cell>
          <cell r="O35">
            <v>0</v>
          </cell>
        </row>
        <row r="36">
          <cell r="A36">
            <v>560065</v>
          </cell>
          <cell r="B36" t="str">
            <v>КУРМАНАЕВСКАЯ РБ</v>
          </cell>
          <cell r="O36">
            <v>0</v>
          </cell>
        </row>
        <row r="37">
          <cell r="A37">
            <v>560066</v>
          </cell>
          <cell r="B37" t="str">
            <v>МАТВЕЕВСКАЯ РБ</v>
          </cell>
          <cell r="O37">
            <v>0</v>
          </cell>
        </row>
        <row r="38">
          <cell r="A38">
            <v>560067</v>
          </cell>
          <cell r="B38" t="str">
            <v>НОВООРСКАЯ РБ</v>
          </cell>
          <cell r="O38">
            <v>0</v>
          </cell>
        </row>
        <row r="39">
          <cell r="A39">
            <v>560068</v>
          </cell>
          <cell r="B39" t="str">
            <v>НОВОСЕРГИЕВСКАЯ РБ</v>
          </cell>
          <cell r="O39">
            <v>0</v>
          </cell>
        </row>
        <row r="40">
          <cell r="A40">
            <v>560069</v>
          </cell>
          <cell r="B40" t="str">
            <v>ОКТЯБРЬСКАЯ РБ</v>
          </cell>
          <cell r="O40">
            <v>0</v>
          </cell>
        </row>
        <row r="41">
          <cell r="A41">
            <v>560070</v>
          </cell>
          <cell r="B41" t="str">
            <v>ОРЕНБУРГСКАЯ РБ</v>
          </cell>
          <cell r="O41">
            <v>0</v>
          </cell>
        </row>
        <row r="42">
          <cell r="A42">
            <v>560071</v>
          </cell>
          <cell r="B42" t="str">
            <v>ПЕРВОМАЙСКАЯ РБ</v>
          </cell>
          <cell r="O42">
            <v>0</v>
          </cell>
        </row>
        <row r="43">
          <cell r="A43">
            <v>560072</v>
          </cell>
          <cell r="B43" t="str">
            <v>ПЕРЕВОЛОЦКАЯ РБ</v>
          </cell>
          <cell r="O43">
            <v>0</v>
          </cell>
        </row>
        <row r="44">
          <cell r="A44">
            <v>560073</v>
          </cell>
          <cell r="B44" t="str">
            <v>ПОНОМАРЕВСКАЯ РБ</v>
          </cell>
          <cell r="O44">
            <v>0</v>
          </cell>
        </row>
        <row r="45">
          <cell r="A45">
            <v>560074</v>
          </cell>
          <cell r="B45" t="str">
            <v>САКМАРСКАЯ  РБ</v>
          </cell>
          <cell r="O45">
            <v>0</v>
          </cell>
        </row>
        <row r="46">
          <cell r="A46">
            <v>560075</v>
          </cell>
          <cell r="B46" t="str">
            <v>САРАКТАШСКАЯ РБ</v>
          </cell>
          <cell r="O46">
            <v>0</v>
          </cell>
        </row>
        <row r="47">
          <cell r="A47">
            <v>560076</v>
          </cell>
          <cell r="B47" t="str">
            <v>СВЕТЛИНСКАЯ РБ</v>
          </cell>
          <cell r="O47">
            <v>0</v>
          </cell>
        </row>
        <row r="48">
          <cell r="A48">
            <v>560077</v>
          </cell>
          <cell r="B48" t="str">
            <v>СЕВЕРНАЯ РБ</v>
          </cell>
          <cell r="O48">
            <v>0</v>
          </cell>
        </row>
        <row r="49">
          <cell r="A49">
            <v>560078</v>
          </cell>
          <cell r="B49" t="str">
            <v>СОЛЬ-ИЛЕЦКАЯ ГБ</v>
          </cell>
          <cell r="O49">
            <v>0</v>
          </cell>
        </row>
        <row r="50">
          <cell r="A50">
            <v>560079</v>
          </cell>
          <cell r="B50" t="str">
            <v>СОРОЧИНСКАЯ ГБ</v>
          </cell>
          <cell r="O50">
            <v>0</v>
          </cell>
        </row>
        <row r="51">
          <cell r="A51">
            <v>560080</v>
          </cell>
          <cell r="B51" t="str">
            <v>ТАШЛИНСКАЯ РБ</v>
          </cell>
          <cell r="O51">
            <v>0</v>
          </cell>
        </row>
        <row r="52">
          <cell r="A52">
            <v>560081</v>
          </cell>
          <cell r="B52" t="str">
            <v>ТОЦКАЯ РБ</v>
          </cell>
          <cell r="O52">
            <v>0</v>
          </cell>
        </row>
        <row r="53">
          <cell r="A53">
            <v>560082</v>
          </cell>
          <cell r="B53" t="str">
            <v>ТЮЛЬГАНСКАЯ РБ</v>
          </cell>
          <cell r="O53">
            <v>0</v>
          </cell>
        </row>
        <row r="54">
          <cell r="A54">
            <v>560083</v>
          </cell>
          <cell r="B54" t="str">
            <v>ШАРЛЫКСКАЯ РБ</v>
          </cell>
          <cell r="O54">
            <v>0</v>
          </cell>
        </row>
        <row r="55">
          <cell r="A55">
            <v>560084</v>
          </cell>
          <cell r="B55" t="str">
            <v>ЯСНЕНСКАЯ ГБ</v>
          </cell>
          <cell r="O55">
            <v>0</v>
          </cell>
        </row>
        <row r="56">
          <cell r="A56">
            <v>560085</v>
          </cell>
          <cell r="B56" t="str">
            <v>СТУДЕНЧЕСКАЯ ПОЛИКЛИНИКА ОГУ</v>
          </cell>
          <cell r="O56">
            <v>0</v>
          </cell>
        </row>
        <row r="57">
          <cell r="A57">
            <v>560086</v>
          </cell>
          <cell r="B57" t="str">
            <v>ОРЕНБУРГ ОКБ НА СТ. ОРЕНБУРГ</v>
          </cell>
          <cell r="O57">
            <v>0</v>
          </cell>
        </row>
        <row r="58">
          <cell r="A58">
            <v>560087</v>
          </cell>
          <cell r="B58" t="str">
            <v>ОРСКАЯ УБ НА СТ. ОРСК</v>
          </cell>
          <cell r="O58">
            <v>0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O59">
            <v>0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O60">
            <v>0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O61">
            <v>0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O62">
            <v>0</v>
          </cell>
        </row>
        <row r="63">
          <cell r="A63">
            <v>560099</v>
          </cell>
          <cell r="B63" t="str">
            <v>МСЧ МВД ПО ОРЕНБУРГСКОЙ ОБЛАСТИ</v>
          </cell>
          <cell r="O63">
            <v>0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O64">
            <v>0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O65">
            <v>0</v>
          </cell>
        </row>
      </sheetData>
      <sheetData sheetId="8">
        <row r="6">
          <cell r="A6">
            <v>560002</v>
          </cell>
          <cell r="B6" t="str">
            <v>ОРЕНБУРГ ОБЛАСТНАЯ КБ  № 2</v>
          </cell>
          <cell r="C6">
            <v>6</v>
          </cell>
          <cell r="D6">
            <v>27</v>
          </cell>
          <cell r="E6">
            <v>0.22220000000000001</v>
          </cell>
          <cell r="F6">
            <v>0.51</v>
          </cell>
          <cell r="G6">
            <v>0.51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1</v>
          </cell>
          <cell r="D7">
            <v>2</v>
          </cell>
          <cell r="E7">
            <v>0.5</v>
          </cell>
          <cell r="F7">
            <v>1.26</v>
          </cell>
          <cell r="G7">
            <v>1.26</v>
          </cell>
        </row>
        <row r="8">
          <cell r="A8">
            <v>560017</v>
          </cell>
          <cell r="B8" t="str">
            <v>ОРЕНБУРГ ГБУЗ ГКБ №1</v>
          </cell>
          <cell r="C8">
            <v>85</v>
          </cell>
          <cell r="D8">
            <v>119</v>
          </cell>
          <cell r="E8">
            <v>0.71430000000000005</v>
          </cell>
          <cell r="F8">
            <v>1.84</v>
          </cell>
          <cell r="G8">
            <v>1.84</v>
          </cell>
        </row>
        <row r="9">
          <cell r="A9">
            <v>560019</v>
          </cell>
          <cell r="B9" t="str">
            <v>ОРЕНБУРГ ГАУЗ ГКБ  №3</v>
          </cell>
          <cell r="C9">
            <v>64</v>
          </cell>
          <cell r="D9">
            <v>102</v>
          </cell>
          <cell r="E9">
            <v>0.62749999999999995</v>
          </cell>
          <cell r="F9">
            <v>1.61</v>
          </cell>
          <cell r="G9">
            <v>1.55</v>
          </cell>
        </row>
        <row r="10">
          <cell r="A10">
            <v>560021</v>
          </cell>
          <cell r="B10" t="str">
            <v>ОРЕНБУРГ ГБУЗ ГКБ № 5</v>
          </cell>
          <cell r="C10">
            <v>88</v>
          </cell>
          <cell r="D10">
            <v>92</v>
          </cell>
          <cell r="E10">
            <v>0.95650000000000002</v>
          </cell>
          <cell r="F10">
            <v>2.5</v>
          </cell>
          <cell r="G10">
            <v>1.48</v>
          </cell>
        </row>
        <row r="11">
          <cell r="A11">
            <v>560022</v>
          </cell>
          <cell r="B11" t="str">
            <v>ОРЕНБУРГ ГАУЗ ГКБ  №6</v>
          </cell>
          <cell r="C11">
            <v>68</v>
          </cell>
          <cell r="D11">
            <v>114</v>
          </cell>
          <cell r="E11">
            <v>0.59650000000000003</v>
          </cell>
          <cell r="F11">
            <v>1.52</v>
          </cell>
          <cell r="G11">
            <v>1.1200000000000001</v>
          </cell>
        </row>
        <row r="12">
          <cell r="A12">
            <v>560024</v>
          </cell>
          <cell r="B12" t="str">
            <v>ОРЕНБУРГ ГАУЗ ДГКБ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59</v>
          </cell>
          <cell r="D13">
            <v>125</v>
          </cell>
          <cell r="E13">
            <v>0.47199999999999998</v>
          </cell>
          <cell r="F13">
            <v>1.18</v>
          </cell>
          <cell r="G13">
            <v>0.98</v>
          </cell>
        </row>
        <row r="14">
          <cell r="A14">
            <v>560032</v>
          </cell>
          <cell r="B14" t="str">
            <v>ОРСКАЯ ГАУЗ ГБ № 2</v>
          </cell>
          <cell r="C14">
            <v>13</v>
          </cell>
          <cell r="D14">
            <v>43</v>
          </cell>
          <cell r="E14">
            <v>0.30230000000000001</v>
          </cell>
          <cell r="F14">
            <v>0.72</v>
          </cell>
          <cell r="G14">
            <v>0.72</v>
          </cell>
        </row>
        <row r="15">
          <cell r="A15">
            <v>560033</v>
          </cell>
          <cell r="B15" t="str">
            <v>ОРСКАЯ ГАУЗ ГБ № 3</v>
          </cell>
          <cell r="C15">
            <v>30</v>
          </cell>
          <cell r="D15">
            <v>58</v>
          </cell>
          <cell r="E15">
            <v>0.51719999999999999</v>
          </cell>
          <cell r="F15">
            <v>1.31</v>
          </cell>
          <cell r="G15">
            <v>1.31</v>
          </cell>
        </row>
        <row r="16">
          <cell r="A16">
            <v>560034</v>
          </cell>
          <cell r="B16" t="str">
            <v>ОРСКАЯ ГАУЗ ГБ № 4</v>
          </cell>
          <cell r="C16">
            <v>20</v>
          </cell>
          <cell r="D16">
            <v>52</v>
          </cell>
          <cell r="E16">
            <v>0.3846</v>
          </cell>
          <cell r="F16">
            <v>0.95</v>
          </cell>
          <cell r="G16">
            <v>0.95</v>
          </cell>
        </row>
        <row r="17">
          <cell r="A17">
            <v>560035</v>
          </cell>
          <cell r="B17" t="str">
            <v>ОРСКАЯ ГАУЗ ГБ № 5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A18">
            <v>560036</v>
          </cell>
          <cell r="B18" t="str">
            <v>ОРСКАЯ ГАУЗ ГБ № 1</v>
          </cell>
          <cell r="C18">
            <v>25</v>
          </cell>
          <cell r="D18">
            <v>83</v>
          </cell>
          <cell r="E18">
            <v>0.30120000000000002</v>
          </cell>
          <cell r="F18">
            <v>0.72</v>
          </cell>
          <cell r="G18">
            <v>0.57999999999999996</v>
          </cell>
        </row>
        <row r="19">
          <cell r="A19">
            <v>560041</v>
          </cell>
          <cell r="B19" t="str">
            <v>НОВОТРОИЦКАЯ ГАУЗ ДГБ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A20">
            <v>560043</v>
          </cell>
          <cell r="B20" t="str">
            <v>МЕДНОГОРСКАЯ ГБ</v>
          </cell>
          <cell r="C20">
            <v>15</v>
          </cell>
          <cell r="D20">
            <v>34</v>
          </cell>
          <cell r="E20">
            <v>0.44119999999999998</v>
          </cell>
          <cell r="F20">
            <v>1.1000000000000001</v>
          </cell>
          <cell r="G20">
            <v>0.88</v>
          </cell>
        </row>
        <row r="21">
          <cell r="A21">
            <v>560045</v>
          </cell>
          <cell r="B21" t="str">
            <v>БУГУРУСЛАНСКАЯ ГБ</v>
          </cell>
          <cell r="C21">
            <v>10</v>
          </cell>
          <cell r="D21">
            <v>45</v>
          </cell>
          <cell r="E21">
            <v>0.22220000000000001</v>
          </cell>
          <cell r="F21">
            <v>0.51</v>
          </cell>
          <cell r="G21">
            <v>0.4</v>
          </cell>
        </row>
        <row r="22">
          <cell r="A22">
            <v>560047</v>
          </cell>
          <cell r="B22" t="str">
            <v>БУГУРУСЛАНСКАЯ РБ</v>
          </cell>
          <cell r="C22">
            <v>15</v>
          </cell>
          <cell r="D22">
            <v>49</v>
          </cell>
          <cell r="E22">
            <v>0.30609999999999998</v>
          </cell>
          <cell r="F22">
            <v>0.73</v>
          </cell>
          <cell r="G22">
            <v>0.56999999999999995</v>
          </cell>
        </row>
        <row r="23">
          <cell r="A23">
            <v>560052</v>
          </cell>
          <cell r="B23" t="str">
            <v>АБДУЛИНСКАЯ ГБ</v>
          </cell>
          <cell r="C23">
            <v>3</v>
          </cell>
          <cell r="D23">
            <v>48</v>
          </cell>
          <cell r="E23">
            <v>6.25E-2</v>
          </cell>
          <cell r="F23">
            <v>7.0000000000000007E-2</v>
          </cell>
          <cell r="G23">
            <v>0.05</v>
          </cell>
        </row>
        <row r="24">
          <cell r="A24">
            <v>560053</v>
          </cell>
          <cell r="B24" t="str">
            <v>АДАМОВСКАЯ РБ</v>
          </cell>
          <cell r="C24">
            <v>6</v>
          </cell>
          <cell r="D24">
            <v>20</v>
          </cell>
          <cell r="E24">
            <v>0.3</v>
          </cell>
          <cell r="F24">
            <v>0.72</v>
          </cell>
          <cell r="G24">
            <v>0.56000000000000005</v>
          </cell>
        </row>
        <row r="25">
          <cell r="A25">
            <v>560054</v>
          </cell>
          <cell r="B25" t="str">
            <v>АКБУЛАКСКАЯ РБ</v>
          </cell>
          <cell r="C25">
            <v>6</v>
          </cell>
          <cell r="D25">
            <v>23</v>
          </cell>
          <cell r="E25">
            <v>0.26090000000000002</v>
          </cell>
          <cell r="F25">
            <v>0.61</v>
          </cell>
          <cell r="G25">
            <v>0.46</v>
          </cell>
        </row>
        <row r="26">
          <cell r="A26">
            <v>560055</v>
          </cell>
          <cell r="B26" t="str">
            <v>АЛЕКСАНДРОВСКАЯ РБ</v>
          </cell>
          <cell r="C26">
            <v>5</v>
          </cell>
          <cell r="D26">
            <v>24</v>
          </cell>
          <cell r="E26">
            <v>0.20830000000000001</v>
          </cell>
          <cell r="F26">
            <v>0.47</v>
          </cell>
          <cell r="G26">
            <v>0.38</v>
          </cell>
        </row>
        <row r="27">
          <cell r="A27">
            <v>560056</v>
          </cell>
          <cell r="B27" t="str">
            <v>АСЕКЕЕВСКАЯ РБ</v>
          </cell>
          <cell r="C27">
            <v>3</v>
          </cell>
          <cell r="D27">
            <v>35</v>
          </cell>
          <cell r="E27">
            <v>8.5699999999999998E-2</v>
          </cell>
          <cell r="F27">
            <v>0.14000000000000001</v>
          </cell>
          <cell r="G27">
            <v>0.11</v>
          </cell>
        </row>
        <row r="28">
          <cell r="A28">
            <v>560057</v>
          </cell>
          <cell r="B28" t="str">
            <v>БЕЛЯЕВСКАЯ РБ</v>
          </cell>
          <cell r="C28">
            <v>13</v>
          </cell>
          <cell r="D28">
            <v>20</v>
          </cell>
          <cell r="E28">
            <v>0.65</v>
          </cell>
          <cell r="F28">
            <v>1.67</v>
          </cell>
          <cell r="G28">
            <v>1.32</v>
          </cell>
        </row>
        <row r="29">
          <cell r="A29">
            <v>560058</v>
          </cell>
          <cell r="B29" t="str">
            <v>ГАЙСКАЯ ГБ</v>
          </cell>
          <cell r="C29">
            <v>5</v>
          </cell>
          <cell r="D29">
            <v>42</v>
          </cell>
          <cell r="E29">
            <v>0.11899999999999999</v>
          </cell>
          <cell r="F29">
            <v>0.23</v>
          </cell>
          <cell r="G29">
            <v>0.18</v>
          </cell>
        </row>
        <row r="30">
          <cell r="A30">
            <v>560059</v>
          </cell>
          <cell r="B30" t="str">
            <v>ГРАЧЕВСКАЯ РБ</v>
          </cell>
          <cell r="C30">
            <v>7</v>
          </cell>
          <cell r="D30">
            <v>16</v>
          </cell>
          <cell r="E30">
            <v>0.4375</v>
          </cell>
          <cell r="F30">
            <v>1.0900000000000001</v>
          </cell>
          <cell r="G30">
            <v>0.87</v>
          </cell>
        </row>
        <row r="31">
          <cell r="A31">
            <v>560060</v>
          </cell>
          <cell r="B31" t="str">
            <v>ДОМБАРОВСКАЯ РБ</v>
          </cell>
          <cell r="C31">
            <v>8</v>
          </cell>
          <cell r="D31">
            <v>10</v>
          </cell>
          <cell r="E31">
            <v>0.8</v>
          </cell>
          <cell r="F31">
            <v>2.08</v>
          </cell>
          <cell r="G31">
            <v>1.6</v>
          </cell>
        </row>
        <row r="32">
          <cell r="A32">
            <v>560061</v>
          </cell>
          <cell r="B32" t="str">
            <v>ИЛЕКСКАЯ РБ</v>
          </cell>
          <cell r="C32">
            <v>3</v>
          </cell>
          <cell r="D32">
            <v>31</v>
          </cell>
          <cell r="E32">
            <v>9.6799999999999997E-2</v>
          </cell>
          <cell r="F32">
            <v>0.17</v>
          </cell>
          <cell r="G32">
            <v>0.13</v>
          </cell>
        </row>
        <row r="33">
          <cell r="A33">
            <v>560062</v>
          </cell>
          <cell r="B33" t="str">
            <v>КВАРКЕНСКАЯ РБ</v>
          </cell>
          <cell r="C33">
            <v>3</v>
          </cell>
          <cell r="D33">
            <v>14</v>
          </cell>
          <cell r="E33">
            <v>0.21429999999999999</v>
          </cell>
          <cell r="F33">
            <v>0.48</v>
          </cell>
          <cell r="G33">
            <v>0.38</v>
          </cell>
        </row>
        <row r="34">
          <cell r="A34">
            <v>560063</v>
          </cell>
          <cell r="B34" t="str">
            <v>КРАСНОГВАРДЕЙСКАЯ РБ</v>
          </cell>
          <cell r="C34">
            <v>2</v>
          </cell>
          <cell r="D34">
            <v>19</v>
          </cell>
          <cell r="E34">
            <v>0.1053</v>
          </cell>
          <cell r="F34">
            <v>0.19</v>
          </cell>
          <cell r="G34">
            <v>0.15</v>
          </cell>
        </row>
        <row r="35">
          <cell r="A35">
            <v>560064</v>
          </cell>
          <cell r="B35" t="str">
            <v>КУВАНДЫКСКАЯ ГБ</v>
          </cell>
          <cell r="C35">
            <v>39</v>
          </cell>
          <cell r="D35">
            <v>55</v>
          </cell>
          <cell r="E35">
            <v>0.70909999999999995</v>
          </cell>
          <cell r="F35">
            <v>1.83</v>
          </cell>
          <cell r="G35">
            <v>1.41</v>
          </cell>
        </row>
        <row r="36">
          <cell r="A36">
            <v>560065</v>
          </cell>
          <cell r="B36" t="str">
            <v>КУРМАНАЕВСКАЯ РБ</v>
          </cell>
          <cell r="C36">
            <v>7</v>
          </cell>
          <cell r="D36">
            <v>18</v>
          </cell>
          <cell r="E36">
            <v>0.38890000000000002</v>
          </cell>
          <cell r="F36">
            <v>0.96</v>
          </cell>
          <cell r="G36">
            <v>0.78</v>
          </cell>
        </row>
        <row r="37">
          <cell r="A37">
            <v>560066</v>
          </cell>
          <cell r="B37" t="str">
            <v>МАТВЕЕВСКАЯ РБ</v>
          </cell>
          <cell r="C37">
            <v>2</v>
          </cell>
          <cell r="D37">
            <v>16</v>
          </cell>
          <cell r="E37">
            <v>0.125</v>
          </cell>
          <cell r="F37">
            <v>0.24</v>
          </cell>
          <cell r="G37">
            <v>0.19</v>
          </cell>
        </row>
        <row r="38">
          <cell r="A38">
            <v>560067</v>
          </cell>
          <cell r="B38" t="str">
            <v>НОВООРСКАЯ РБ</v>
          </cell>
          <cell r="C38">
            <v>12</v>
          </cell>
          <cell r="D38">
            <v>32</v>
          </cell>
          <cell r="E38">
            <v>0.375</v>
          </cell>
          <cell r="F38">
            <v>0.92</v>
          </cell>
          <cell r="G38">
            <v>0.7</v>
          </cell>
        </row>
        <row r="39">
          <cell r="A39">
            <v>560068</v>
          </cell>
          <cell r="B39" t="str">
            <v>НОВОСЕРГИЕВСКАЯ РБ</v>
          </cell>
          <cell r="C39">
            <v>14</v>
          </cell>
          <cell r="D39">
            <v>38</v>
          </cell>
          <cell r="E39">
            <v>0.36840000000000001</v>
          </cell>
          <cell r="F39">
            <v>0.9</v>
          </cell>
          <cell r="G39">
            <v>0.69</v>
          </cell>
        </row>
        <row r="40">
          <cell r="A40">
            <v>560069</v>
          </cell>
          <cell r="B40" t="str">
            <v>ОКТЯБРЬСКАЯ РБ</v>
          </cell>
          <cell r="C40">
            <v>3</v>
          </cell>
          <cell r="D40">
            <v>18</v>
          </cell>
          <cell r="E40">
            <v>0.16669999999999999</v>
          </cell>
          <cell r="F40">
            <v>0.36</v>
          </cell>
          <cell r="G40">
            <v>0.28000000000000003</v>
          </cell>
        </row>
        <row r="41">
          <cell r="A41">
            <v>560070</v>
          </cell>
          <cell r="B41" t="str">
            <v>ОРЕНБУРГСКАЯ РБ</v>
          </cell>
          <cell r="C41">
            <v>65</v>
          </cell>
          <cell r="D41">
            <v>68</v>
          </cell>
          <cell r="E41">
            <v>0.95589999999999997</v>
          </cell>
          <cell r="F41">
            <v>2.5</v>
          </cell>
          <cell r="G41">
            <v>1.9</v>
          </cell>
        </row>
        <row r="42">
          <cell r="A42">
            <v>560071</v>
          </cell>
          <cell r="B42" t="str">
            <v>ПЕРВОМАЙСКАЯ РБ</v>
          </cell>
          <cell r="C42">
            <v>9</v>
          </cell>
          <cell r="D42">
            <v>27</v>
          </cell>
          <cell r="E42">
            <v>0.33329999999999999</v>
          </cell>
          <cell r="F42">
            <v>0.81</v>
          </cell>
          <cell r="G42">
            <v>0.61</v>
          </cell>
        </row>
        <row r="43">
          <cell r="A43">
            <v>560072</v>
          </cell>
          <cell r="B43" t="str">
            <v>ПЕРЕВОЛОЦКАЯ РБ</v>
          </cell>
          <cell r="C43">
            <v>9</v>
          </cell>
          <cell r="D43">
            <v>27</v>
          </cell>
          <cell r="E43">
            <v>0.33329999999999999</v>
          </cell>
          <cell r="F43">
            <v>0.81</v>
          </cell>
          <cell r="G43">
            <v>0.64</v>
          </cell>
        </row>
        <row r="44">
          <cell r="A44">
            <v>560073</v>
          </cell>
          <cell r="B44" t="str">
            <v>ПОНОМАРЕВСКАЯ РБ</v>
          </cell>
          <cell r="C44">
            <v>12</v>
          </cell>
          <cell r="D44">
            <v>26</v>
          </cell>
          <cell r="E44">
            <v>0.46150000000000002</v>
          </cell>
          <cell r="F44">
            <v>1.1599999999999999</v>
          </cell>
          <cell r="G44">
            <v>0.96</v>
          </cell>
        </row>
        <row r="45">
          <cell r="A45">
            <v>560074</v>
          </cell>
          <cell r="B45" t="str">
            <v>САКМАРСКАЯ  РБ</v>
          </cell>
          <cell r="C45">
            <v>17</v>
          </cell>
          <cell r="D45">
            <v>32</v>
          </cell>
          <cell r="E45">
            <v>0.53129999999999999</v>
          </cell>
          <cell r="F45">
            <v>1.35</v>
          </cell>
          <cell r="G45">
            <v>1.03</v>
          </cell>
        </row>
        <row r="46">
          <cell r="A46">
            <v>560075</v>
          </cell>
          <cell r="B46" t="str">
            <v>САРАКТАШСКАЯ РБ</v>
          </cell>
          <cell r="C46">
            <v>40</v>
          </cell>
          <cell r="D46">
            <v>72</v>
          </cell>
          <cell r="E46">
            <v>0.55559999999999998</v>
          </cell>
          <cell r="F46">
            <v>1.41</v>
          </cell>
          <cell r="G46">
            <v>1.0900000000000001</v>
          </cell>
        </row>
        <row r="47">
          <cell r="A47">
            <v>560076</v>
          </cell>
          <cell r="B47" t="str">
            <v>СВЕТЛИНСКАЯ РБ</v>
          </cell>
          <cell r="C47">
            <v>4</v>
          </cell>
          <cell r="D47">
            <v>11</v>
          </cell>
          <cell r="E47">
            <v>0.36359999999999998</v>
          </cell>
          <cell r="F47">
            <v>0.89</v>
          </cell>
          <cell r="G47">
            <v>0.69</v>
          </cell>
        </row>
        <row r="48">
          <cell r="A48">
            <v>560077</v>
          </cell>
          <cell r="B48" t="str">
            <v>СЕВЕРНАЯ РБ</v>
          </cell>
          <cell r="C48">
            <v>10</v>
          </cell>
          <cell r="D48">
            <v>20</v>
          </cell>
          <cell r="E48">
            <v>0.5</v>
          </cell>
          <cell r="F48">
            <v>1.26</v>
          </cell>
          <cell r="G48">
            <v>1.05</v>
          </cell>
        </row>
        <row r="49">
          <cell r="A49">
            <v>560078</v>
          </cell>
          <cell r="B49" t="str">
            <v>СОЛЬ-ИЛЕЦКАЯ ГБ</v>
          </cell>
          <cell r="C49">
            <v>10</v>
          </cell>
          <cell r="D49">
            <v>66</v>
          </cell>
          <cell r="E49">
            <v>0.1515</v>
          </cell>
          <cell r="F49">
            <v>0.31</v>
          </cell>
          <cell r="G49">
            <v>0.23</v>
          </cell>
        </row>
        <row r="50">
          <cell r="A50">
            <v>560079</v>
          </cell>
          <cell r="B50" t="str">
            <v>СОРОЧИНСКАЯ ГБ</v>
          </cell>
          <cell r="C50">
            <v>24</v>
          </cell>
          <cell r="D50">
            <v>55</v>
          </cell>
          <cell r="E50">
            <v>0.43640000000000001</v>
          </cell>
          <cell r="F50">
            <v>1.0900000000000001</v>
          </cell>
          <cell r="G50">
            <v>0.84</v>
          </cell>
        </row>
        <row r="51">
          <cell r="A51">
            <v>560080</v>
          </cell>
          <cell r="B51" t="str">
            <v>ТАШЛИНСКАЯ РБ</v>
          </cell>
          <cell r="C51">
            <v>1</v>
          </cell>
          <cell r="D51">
            <v>28</v>
          </cell>
          <cell r="E51">
            <v>3.5700000000000003E-2</v>
          </cell>
          <cell r="F51">
            <v>0</v>
          </cell>
          <cell r="G51">
            <v>0</v>
          </cell>
        </row>
        <row r="52">
          <cell r="A52">
            <v>560081</v>
          </cell>
          <cell r="B52" t="str">
            <v>ТОЦКАЯ РБ</v>
          </cell>
          <cell r="C52">
            <v>9</v>
          </cell>
          <cell r="D52">
            <v>33</v>
          </cell>
          <cell r="E52">
            <v>0.2727</v>
          </cell>
          <cell r="F52">
            <v>0.64</v>
          </cell>
          <cell r="G52">
            <v>0.48</v>
          </cell>
        </row>
        <row r="53">
          <cell r="A53">
            <v>560082</v>
          </cell>
          <cell r="B53" t="str">
            <v>ТЮЛЬГАНСКАЯ РБ</v>
          </cell>
          <cell r="C53">
            <v>8</v>
          </cell>
          <cell r="D53">
            <v>23</v>
          </cell>
          <cell r="E53">
            <v>0.3478</v>
          </cell>
          <cell r="F53">
            <v>0.85</v>
          </cell>
          <cell r="G53">
            <v>0.68</v>
          </cell>
        </row>
        <row r="54">
          <cell r="A54">
            <v>560083</v>
          </cell>
          <cell r="B54" t="str">
            <v>ШАРЛЫКСКАЯ РБ</v>
          </cell>
          <cell r="C54">
            <v>11</v>
          </cell>
          <cell r="D54">
            <v>46</v>
          </cell>
          <cell r="E54">
            <v>0.23910000000000001</v>
          </cell>
          <cell r="F54">
            <v>0.55000000000000004</v>
          </cell>
          <cell r="G54">
            <v>0.45</v>
          </cell>
        </row>
        <row r="55">
          <cell r="A55">
            <v>560084</v>
          </cell>
          <cell r="B55" t="str">
            <v>ЯСНЕНСКАЯ ГБ</v>
          </cell>
          <cell r="C55">
            <v>4</v>
          </cell>
          <cell r="D55">
            <v>22</v>
          </cell>
          <cell r="E55">
            <v>0.18179999999999999</v>
          </cell>
          <cell r="F55">
            <v>0.4</v>
          </cell>
          <cell r="G55">
            <v>0.3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5</v>
          </cell>
          <cell r="D57">
            <v>28</v>
          </cell>
          <cell r="E57">
            <v>0.17860000000000001</v>
          </cell>
          <cell r="F57">
            <v>0.39</v>
          </cell>
          <cell r="G57">
            <v>0.38</v>
          </cell>
        </row>
        <row r="58">
          <cell r="A58">
            <v>560087</v>
          </cell>
          <cell r="B58" t="str">
            <v>ОРСКАЯ УБ НА СТ. ОРСК</v>
          </cell>
          <cell r="C58">
            <v>13</v>
          </cell>
          <cell r="D58">
            <v>38</v>
          </cell>
          <cell r="E58">
            <v>0.34210000000000002</v>
          </cell>
          <cell r="F58">
            <v>0.83</v>
          </cell>
          <cell r="G58">
            <v>0.83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0</v>
          </cell>
          <cell r="D59">
            <v>6</v>
          </cell>
          <cell r="E59">
            <v>0</v>
          </cell>
          <cell r="F59">
            <v>0</v>
          </cell>
          <cell r="G59">
            <v>0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3</v>
          </cell>
          <cell r="D60">
            <v>9</v>
          </cell>
          <cell r="E60">
            <v>0.33329999999999999</v>
          </cell>
          <cell r="F60">
            <v>0.81</v>
          </cell>
          <cell r="G60">
            <v>0.81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1</v>
          </cell>
          <cell r="D62">
            <v>3</v>
          </cell>
          <cell r="E62">
            <v>0.33329999999999999</v>
          </cell>
          <cell r="F62">
            <v>0.81</v>
          </cell>
          <cell r="G62">
            <v>0.81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0</v>
          </cell>
          <cell r="D63">
            <v>6</v>
          </cell>
          <cell r="E63">
            <v>0</v>
          </cell>
          <cell r="F63">
            <v>0</v>
          </cell>
          <cell r="G63">
            <v>0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26</v>
          </cell>
          <cell r="D64">
            <v>121</v>
          </cell>
          <cell r="E64">
            <v>0.21490000000000001</v>
          </cell>
          <cell r="F64">
            <v>0.49</v>
          </cell>
          <cell r="G64">
            <v>0.49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38</v>
          </cell>
          <cell r="D65">
            <v>149</v>
          </cell>
          <cell r="E65">
            <v>0.255</v>
          </cell>
          <cell r="F65">
            <v>0.6</v>
          </cell>
          <cell r="G65">
            <v>0.46</v>
          </cell>
        </row>
      </sheetData>
      <sheetData sheetId="9">
        <row r="6">
          <cell r="A6">
            <v>560002</v>
          </cell>
          <cell r="B6" t="str">
            <v>ОРЕНБУРГ ОБЛАСТНАЯ КБ  № 2</v>
          </cell>
          <cell r="C6">
            <v>0</v>
          </cell>
          <cell r="D6">
            <v>16944</v>
          </cell>
          <cell r="E6">
            <v>16944</v>
          </cell>
          <cell r="F6">
            <v>0</v>
          </cell>
          <cell r="G6">
            <v>1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20</v>
          </cell>
          <cell r="D7">
            <v>4255</v>
          </cell>
          <cell r="E7">
            <v>4275</v>
          </cell>
          <cell r="F7">
            <v>0</v>
          </cell>
          <cell r="G7">
            <v>1</v>
          </cell>
        </row>
        <row r="8">
          <cell r="A8">
            <v>560017</v>
          </cell>
          <cell r="B8" t="str">
            <v>ОРЕНБУРГ ГБУЗ ГКБ №1</v>
          </cell>
          <cell r="C8">
            <v>2</v>
          </cell>
          <cell r="D8">
            <v>77141</v>
          </cell>
          <cell r="E8">
            <v>77143</v>
          </cell>
          <cell r="F8">
            <v>0</v>
          </cell>
          <cell r="G8">
            <v>1</v>
          </cell>
        </row>
        <row r="9">
          <cell r="A9">
            <v>560019</v>
          </cell>
          <cell r="B9" t="str">
            <v>ОРЕНБУРГ ГАУЗ ГКБ  №3</v>
          </cell>
          <cell r="C9">
            <v>3845</v>
          </cell>
          <cell r="D9">
            <v>88675</v>
          </cell>
          <cell r="E9">
            <v>92520</v>
          </cell>
          <cell r="F9">
            <v>0.04</v>
          </cell>
          <cell r="G9">
            <v>0.96</v>
          </cell>
        </row>
        <row r="10">
          <cell r="A10">
            <v>560021</v>
          </cell>
          <cell r="B10" t="str">
            <v>ОРЕНБУРГ ГБУЗ ГКБ № 5</v>
          </cell>
          <cell r="C10">
            <v>38018</v>
          </cell>
          <cell r="D10">
            <v>55842</v>
          </cell>
          <cell r="E10">
            <v>93860</v>
          </cell>
          <cell r="F10">
            <v>0.41</v>
          </cell>
          <cell r="G10">
            <v>0.59</v>
          </cell>
        </row>
        <row r="11">
          <cell r="A11">
            <v>560022</v>
          </cell>
          <cell r="B11" t="str">
            <v>ОРЕНБУРГ ГАУЗ ГКБ  №6</v>
          </cell>
          <cell r="C11">
            <v>23957</v>
          </cell>
          <cell r="D11">
            <v>67056</v>
          </cell>
          <cell r="E11">
            <v>91013</v>
          </cell>
          <cell r="F11">
            <v>0.26</v>
          </cell>
          <cell r="G11">
            <v>0.74</v>
          </cell>
        </row>
        <row r="12">
          <cell r="A12">
            <v>560024</v>
          </cell>
          <cell r="B12" t="str">
            <v>ОРЕНБУРГ ГАУЗ ДГКБ</v>
          </cell>
          <cell r="C12">
            <v>50378</v>
          </cell>
          <cell r="D12">
            <v>2631</v>
          </cell>
          <cell r="E12">
            <v>53009</v>
          </cell>
          <cell r="F12">
            <v>0.95</v>
          </cell>
          <cell r="G12">
            <v>0.05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19314</v>
          </cell>
          <cell r="D13">
            <v>95487</v>
          </cell>
          <cell r="E13">
            <v>114801</v>
          </cell>
          <cell r="F13">
            <v>0.17</v>
          </cell>
          <cell r="G13">
            <v>0.83</v>
          </cell>
        </row>
        <row r="14">
          <cell r="A14">
            <v>560032</v>
          </cell>
          <cell r="B14" t="str">
            <v>ОРСКАЯ ГАУЗ ГБ № 2</v>
          </cell>
          <cell r="C14">
            <v>1</v>
          </cell>
          <cell r="D14">
            <v>20724</v>
          </cell>
          <cell r="E14">
            <v>20725</v>
          </cell>
          <cell r="F14">
            <v>0</v>
          </cell>
          <cell r="G14">
            <v>1</v>
          </cell>
        </row>
        <row r="15">
          <cell r="A15">
            <v>560033</v>
          </cell>
          <cell r="B15" t="str">
            <v>ОРСКАЯ ГАУЗ ГБ № 3</v>
          </cell>
          <cell r="C15">
            <v>0</v>
          </cell>
          <cell r="D15">
            <v>41549</v>
          </cell>
          <cell r="E15">
            <v>41549</v>
          </cell>
          <cell r="F15">
            <v>0</v>
          </cell>
          <cell r="G15">
            <v>1</v>
          </cell>
        </row>
        <row r="16">
          <cell r="A16">
            <v>560034</v>
          </cell>
          <cell r="B16" t="str">
            <v>ОРСКАЯ ГАУЗ ГБ № 4</v>
          </cell>
          <cell r="C16">
            <v>3</v>
          </cell>
          <cell r="D16">
            <v>37606</v>
          </cell>
          <cell r="E16">
            <v>37609</v>
          </cell>
          <cell r="F16">
            <v>0</v>
          </cell>
          <cell r="G16">
            <v>1</v>
          </cell>
        </row>
        <row r="17">
          <cell r="A17">
            <v>560035</v>
          </cell>
          <cell r="B17" t="str">
            <v>ОРСКАЯ ГАУЗ ГБ № 5</v>
          </cell>
          <cell r="C17">
            <v>30418</v>
          </cell>
          <cell r="D17">
            <v>1756</v>
          </cell>
          <cell r="E17">
            <v>32174</v>
          </cell>
          <cell r="F17">
            <v>0.95</v>
          </cell>
          <cell r="G17">
            <v>0.05</v>
          </cell>
        </row>
        <row r="18">
          <cell r="A18">
            <v>560036</v>
          </cell>
          <cell r="B18" t="str">
            <v>ОРСКАЯ ГАУЗ ГБ № 1</v>
          </cell>
          <cell r="C18">
            <v>10782</v>
          </cell>
          <cell r="D18">
            <v>47320</v>
          </cell>
          <cell r="E18">
            <v>58102</v>
          </cell>
          <cell r="F18">
            <v>0.19</v>
          </cell>
          <cell r="G18">
            <v>0.81</v>
          </cell>
        </row>
        <row r="19">
          <cell r="A19">
            <v>560041</v>
          </cell>
          <cell r="B19" t="str">
            <v>НОВОТРОИЦКАЯ ГАУЗ ДГБ</v>
          </cell>
          <cell r="C19">
            <v>19530</v>
          </cell>
          <cell r="D19">
            <v>993</v>
          </cell>
          <cell r="E19">
            <v>20523</v>
          </cell>
          <cell r="F19">
            <v>0.95</v>
          </cell>
          <cell r="G19">
            <v>0.05</v>
          </cell>
        </row>
        <row r="20">
          <cell r="A20">
            <v>560043</v>
          </cell>
          <cell r="B20" t="str">
            <v>МЕДНОГОРСКАЯ ГБ</v>
          </cell>
          <cell r="C20">
            <v>5170</v>
          </cell>
          <cell r="D20">
            <v>21154</v>
          </cell>
          <cell r="E20">
            <v>26324</v>
          </cell>
          <cell r="F20">
            <v>0.2</v>
          </cell>
          <cell r="G20">
            <v>0.8</v>
          </cell>
        </row>
        <row r="21">
          <cell r="A21">
            <v>560045</v>
          </cell>
          <cell r="B21" t="str">
            <v>БУГУРУСЛАНСКАЯ ГБ</v>
          </cell>
          <cell r="C21">
            <v>5818</v>
          </cell>
          <cell r="D21">
            <v>20040</v>
          </cell>
          <cell r="E21">
            <v>25858</v>
          </cell>
          <cell r="F21">
            <v>0.22</v>
          </cell>
          <cell r="G21">
            <v>0.78</v>
          </cell>
        </row>
        <row r="22">
          <cell r="A22">
            <v>560047</v>
          </cell>
          <cell r="B22" t="str">
            <v>БУГУРУСЛАНСКАЯ РБ</v>
          </cell>
          <cell r="C22">
            <v>8316</v>
          </cell>
          <cell r="D22">
            <v>29990</v>
          </cell>
          <cell r="E22">
            <v>38306</v>
          </cell>
          <cell r="F22">
            <v>0.22</v>
          </cell>
          <cell r="G22">
            <v>0.78</v>
          </cell>
        </row>
        <row r="23">
          <cell r="A23">
            <v>560052</v>
          </cell>
          <cell r="B23" t="str">
            <v>АБДУЛИНСКАЯ ГБ</v>
          </cell>
          <cell r="C23">
            <v>5577</v>
          </cell>
          <cell r="D23">
            <v>17821</v>
          </cell>
          <cell r="E23">
            <v>23398</v>
          </cell>
          <cell r="F23">
            <v>0.24</v>
          </cell>
          <cell r="G23">
            <v>0.76</v>
          </cell>
        </row>
        <row r="24">
          <cell r="A24">
            <v>560053</v>
          </cell>
          <cell r="B24" t="str">
            <v>АДАМОВСКАЯ РБ</v>
          </cell>
          <cell r="C24">
            <v>4636</v>
          </cell>
          <cell r="D24">
            <v>16057</v>
          </cell>
          <cell r="E24">
            <v>20693</v>
          </cell>
          <cell r="F24">
            <v>0.22</v>
          </cell>
          <cell r="G24">
            <v>0.78</v>
          </cell>
        </row>
        <row r="25">
          <cell r="A25">
            <v>560054</v>
          </cell>
          <cell r="B25" t="str">
            <v>АКБУЛАКСКАЯ РБ</v>
          </cell>
          <cell r="C25">
            <v>5274</v>
          </cell>
          <cell r="D25">
            <v>16171</v>
          </cell>
          <cell r="E25">
            <v>21445</v>
          </cell>
          <cell r="F25">
            <v>0.25</v>
          </cell>
          <cell r="G25">
            <v>0.75</v>
          </cell>
        </row>
        <row r="26">
          <cell r="A26">
            <v>560055</v>
          </cell>
          <cell r="B26" t="str">
            <v>АЛЕКСАНДРОВСКАЯ РБ</v>
          </cell>
          <cell r="C26">
            <v>2815</v>
          </cell>
          <cell r="D26">
            <v>11438</v>
          </cell>
          <cell r="E26">
            <v>14253</v>
          </cell>
          <cell r="F26">
            <v>0.2</v>
          </cell>
          <cell r="G26">
            <v>0.8</v>
          </cell>
        </row>
        <row r="27">
          <cell r="A27">
            <v>560056</v>
          </cell>
          <cell r="B27" t="str">
            <v>АСЕКЕЕВСКАЯ РБ</v>
          </cell>
          <cell r="C27">
            <v>3516</v>
          </cell>
          <cell r="D27">
            <v>15623</v>
          </cell>
          <cell r="E27">
            <v>19139</v>
          </cell>
          <cell r="F27">
            <v>0.18</v>
          </cell>
          <cell r="G27">
            <v>0.82</v>
          </cell>
        </row>
        <row r="28">
          <cell r="A28">
            <v>560057</v>
          </cell>
          <cell r="B28" t="str">
            <v>БЕЛЯЕВСКАЯ РБ</v>
          </cell>
          <cell r="C28">
            <v>3385</v>
          </cell>
          <cell r="D28">
            <v>12535</v>
          </cell>
          <cell r="E28">
            <v>15920</v>
          </cell>
          <cell r="F28">
            <v>0.21</v>
          </cell>
          <cell r="G28">
            <v>0.79</v>
          </cell>
        </row>
        <row r="29">
          <cell r="A29">
            <v>560058</v>
          </cell>
          <cell r="B29" t="str">
            <v>ГАЙСКАЯ ГБ</v>
          </cell>
          <cell r="C29">
            <v>10002</v>
          </cell>
          <cell r="D29">
            <v>35082</v>
          </cell>
          <cell r="E29">
            <v>45084</v>
          </cell>
          <cell r="F29">
            <v>0.22</v>
          </cell>
          <cell r="G29">
            <v>0.78</v>
          </cell>
        </row>
        <row r="30">
          <cell r="A30">
            <v>560059</v>
          </cell>
          <cell r="B30" t="str">
            <v>ГРАЧЕВСКАЯ РБ</v>
          </cell>
          <cell r="C30">
            <v>2722</v>
          </cell>
          <cell r="D30">
            <v>10964</v>
          </cell>
          <cell r="E30">
            <v>13686</v>
          </cell>
          <cell r="F30">
            <v>0.2</v>
          </cell>
          <cell r="G30">
            <v>0.8</v>
          </cell>
        </row>
        <row r="31">
          <cell r="A31">
            <v>560060</v>
          </cell>
          <cell r="B31" t="str">
            <v>ДОМБАРОВСКАЯ РБ</v>
          </cell>
          <cell r="C31">
            <v>3676</v>
          </cell>
          <cell r="D31">
            <v>12355</v>
          </cell>
          <cell r="E31">
            <v>16031</v>
          </cell>
          <cell r="F31">
            <v>0.23</v>
          </cell>
          <cell r="G31">
            <v>0.77</v>
          </cell>
        </row>
        <row r="32">
          <cell r="A32">
            <v>560061</v>
          </cell>
          <cell r="B32" t="str">
            <v>ИЛЕКСКАЯ РБ</v>
          </cell>
          <cell r="C32">
            <v>5295</v>
          </cell>
          <cell r="D32">
            <v>18042</v>
          </cell>
          <cell r="E32">
            <v>23337</v>
          </cell>
          <cell r="F32">
            <v>0.23</v>
          </cell>
          <cell r="G32">
            <v>0.77</v>
          </cell>
        </row>
        <row r="33">
          <cell r="A33">
            <v>560062</v>
          </cell>
          <cell r="B33" t="str">
            <v>КВАРКЕНСКАЯ РБ</v>
          </cell>
          <cell r="C33">
            <v>3266</v>
          </cell>
          <cell r="D33">
            <v>13261</v>
          </cell>
          <cell r="E33">
            <v>16527</v>
          </cell>
          <cell r="F33">
            <v>0.2</v>
          </cell>
          <cell r="G33">
            <v>0.8</v>
          </cell>
        </row>
        <row r="34">
          <cell r="A34">
            <v>560063</v>
          </cell>
          <cell r="B34" t="str">
            <v>КРАСНОГВАРДЕЙСКАЯ РБ</v>
          </cell>
          <cell r="C34">
            <v>4200</v>
          </cell>
          <cell r="D34">
            <v>14122</v>
          </cell>
          <cell r="E34">
            <v>18322</v>
          </cell>
          <cell r="F34">
            <v>0.23</v>
          </cell>
          <cell r="G34">
            <v>0.77</v>
          </cell>
        </row>
        <row r="35">
          <cell r="A35">
            <v>560064</v>
          </cell>
          <cell r="B35" t="str">
            <v>КУВАНДЫКСКАЯ ГБ</v>
          </cell>
          <cell r="C35">
            <v>9137</v>
          </cell>
          <cell r="D35">
            <v>31169</v>
          </cell>
          <cell r="E35">
            <v>40306</v>
          </cell>
          <cell r="F35">
            <v>0.23</v>
          </cell>
          <cell r="G35">
            <v>0.77</v>
          </cell>
        </row>
        <row r="36">
          <cell r="A36">
            <v>560065</v>
          </cell>
          <cell r="B36" t="str">
            <v>КУРМАНАЕВСКАЯ РБ</v>
          </cell>
          <cell r="C36">
            <v>3140</v>
          </cell>
          <cell r="D36">
            <v>13247</v>
          </cell>
          <cell r="E36">
            <v>16387</v>
          </cell>
          <cell r="F36">
            <v>0.19</v>
          </cell>
          <cell r="G36">
            <v>0.81</v>
          </cell>
        </row>
        <row r="37">
          <cell r="A37">
            <v>560066</v>
          </cell>
          <cell r="B37" t="str">
            <v>МАТВЕЕВСКАЯ РБ</v>
          </cell>
          <cell r="C37">
            <v>2292</v>
          </cell>
          <cell r="D37">
            <v>9008</v>
          </cell>
          <cell r="E37">
            <v>11300</v>
          </cell>
          <cell r="F37">
            <v>0.2</v>
          </cell>
          <cell r="G37">
            <v>0.8</v>
          </cell>
        </row>
        <row r="38">
          <cell r="A38">
            <v>560067</v>
          </cell>
          <cell r="B38" t="str">
            <v>НОВООРСКАЯ РБ</v>
          </cell>
          <cell r="C38">
            <v>6944</v>
          </cell>
          <cell r="D38">
            <v>22047</v>
          </cell>
          <cell r="E38">
            <v>28991</v>
          </cell>
          <cell r="F38">
            <v>0.24</v>
          </cell>
          <cell r="G38">
            <v>0.76</v>
          </cell>
        </row>
        <row r="39">
          <cell r="A39">
            <v>560068</v>
          </cell>
          <cell r="B39" t="str">
            <v>НОВОСЕРГИЕВСКАЯ РБ</v>
          </cell>
          <cell r="C39">
            <v>7483</v>
          </cell>
          <cell r="D39">
            <v>25540</v>
          </cell>
          <cell r="E39">
            <v>33023</v>
          </cell>
          <cell r="F39">
            <v>0.23</v>
          </cell>
          <cell r="G39">
            <v>0.77</v>
          </cell>
        </row>
        <row r="40">
          <cell r="A40">
            <v>560069</v>
          </cell>
          <cell r="B40" t="str">
            <v>ОКТЯБРЬСКАЯ РБ</v>
          </cell>
          <cell r="C40">
            <v>4378</v>
          </cell>
          <cell r="D40">
            <v>15650</v>
          </cell>
          <cell r="E40">
            <v>20028</v>
          </cell>
          <cell r="F40">
            <v>0.22</v>
          </cell>
          <cell r="G40">
            <v>0.78</v>
          </cell>
        </row>
        <row r="41">
          <cell r="A41">
            <v>560070</v>
          </cell>
          <cell r="B41" t="str">
            <v>ОРЕНБУРГСКАЯ РБ</v>
          </cell>
          <cell r="C41">
            <v>18573</v>
          </cell>
          <cell r="D41">
            <v>57432</v>
          </cell>
          <cell r="E41">
            <v>76005</v>
          </cell>
          <cell r="F41">
            <v>0.24</v>
          </cell>
          <cell r="G41">
            <v>0.76</v>
          </cell>
        </row>
        <row r="42">
          <cell r="A42">
            <v>560071</v>
          </cell>
          <cell r="B42" t="str">
            <v>ПЕРВОМАЙСКАЯ РБ</v>
          </cell>
          <cell r="C42">
            <v>6011</v>
          </cell>
          <cell r="D42">
            <v>18100</v>
          </cell>
          <cell r="E42">
            <v>24111</v>
          </cell>
          <cell r="F42">
            <v>0.25</v>
          </cell>
          <cell r="G42">
            <v>0.75</v>
          </cell>
        </row>
        <row r="43">
          <cell r="A43">
            <v>560072</v>
          </cell>
          <cell r="B43" t="str">
            <v>ПЕРЕВОЛОЦКАЯ РБ</v>
          </cell>
          <cell r="C43">
            <v>5349</v>
          </cell>
          <cell r="D43">
            <v>19808</v>
          </cell>
          <cell r="E43">
            <v>25157</v>
          </cell>
          <cell r="F43">
            <v>0.21</v>
          </cell>
          <cell r="G43">
            <v>0.79</v>
          </cell>
        </row>
        <row r="44">
          <cell r="A44">
            <v>560073</v>
          </cell>
          <cell r="B44" t="str">
            <v>ПОНОМАРЕВСКАЯ РБ</v>
          </cell>
          <cell r="C44">
            <v>2266</v>
          </cell>
          <cell r="D44">
            <v>11041</v>
          </cell>
          <cell r="E44">
            <v>13307</v>
          </cell>
          <cell r="F44">
            <v>0.17</v>
          </cell>
          <cell r="G44">
            <v>0.83</v>
          </cell>
        </row>
        <row r="45">
          <cell r="A45">
            <v>560074</v>
          </cell>
          <cell r="B45" t="str">
            <v>САКМАРСКАЯ  РБ</v>
          </cell>
          <cell r="C45">
            <v>5529</v>
          </cell>
          <cell r="D45">
            <v>17547</v>
          </cell>
          <cell r="E45">
            <v>23076</v>
          </cell>
          <cell r="F45">
            <v>0.24</v>
          </cell>
          <cell r="G45">
            <v>0.76</v>
          </cell>
        </row>
        <row r="46">
          <cell r="A46">
            <v>560075</v>
          </cell>
          <cell r="B46" t="str">
            <v>САРАКТАШСКАЯ РБ</v>
          </cell>
          <cell r="C46">
            <v>9007</v>
          </cell>
          <cell r="D46">
            <v>29924</v>
          </cell>
          <cell r="E46">
            <v>38931</v>
          </cell>
          <cell r="F46">
            <v>0.23</v>
          </cell>
          <cell r="G46">
            <v>0.77</v>
          </cell>
        </row>
        <row r="47">
          <cell r="A47">
            <v>560076</v>
          </cell>
          <cell r="B47" t="str">
            <v>СВЕТЛИНСКАЯ РБ</v>
          </cell>
          <cell r="C47">
            <v>2506</v>
          </cell>
          <cell r="D47">
            <v>9111</v>
          </cell>
          <cell r="E47">
            <v>11617</v>
          </cell>
          <cell r="F47">
            <v>0.22</v>
          </cell>
          <cell r="G47">
            <v>0.78</v>
          </cell>
        </row>
        <row r="48">
          <cell r="A48">
            <v>560077</v>
          </cell>
          <cell r="B48" t="str">
            <v>СЕВЕРНАЯ РБ</v>
          </cell>
          <cell r="C48">
            <v>2206</v>
          </cell>
          <cell r="D48">
            <v>10850</v>
          </cell>
          <cell r="E48">
            <v>13056</v>
          </cell>
          <cell r="F48">
            <v>0.17</v>
          </cell>
          <cell r="G48">
            <v>0.83</v>
          </cell>
        </row>
        <row r="49">
          <cell r="A49">
            <v>560078</v>
          </cell>
          <cell r="B49" t="str">
            <v>СОЛЬ-ИЛЕЦКАЯ ГБ</v>
          </cell>
          <cell r="C49">
            <v>11365</v>
          </cell>
          <cell r="D49">
            <v>34367</v>
          </cell>
          <cell r="E49">
            <v>45732</v>
          </cell>
          <cell r="F49">
            <v>0.25</v>
          </cell>
          <cell r="G49">
            <v>0.75</v>
          </cell>
        </row>
        <row r="50">
          <cell r="A50">
            <v>560079</v>
          </cell>
          <cell r="B50" t="str">
            <v>СОРОЧИНСКАЯ ГБ</v>
          </cell>
          <cell r="C50">
            <v>9706</v>
          </cell>
          <cell r="D50">
            <v>33392</v>
          </cell>
          <cell r="E50">
            <v>43098</v>
          </cell>
          <cell r="F50">
            <v>0.23</v>
          </cell>
          <cell r="G50">
            <v>0.77</v>
          </cell>
        </row>
        <row r="51">
          <cell r="A51">
            <v>560080</v>
          </cell>
          <cell r="B51" t="str">
            <v>ТАШЛИНСКАЯ РБ</v>
          </cell>
          <cell r="C51">
            <v>5237</v>
          </cell>
          <cell r="D51">
            <v>17571</v>
          </cell>
          <cell r="E51">
            <v>22808</v>
          </cell>
          <cell r="F51">
            <v>0.23</v>
          </cell>
          <cell r="G51">
            <v>0.77</v>
          </cell>
        </row>
        <row r="52">
          <cell r="A52">
            <v>560081</v>
          </cell>
          <cell r="B52" t="str">
            <v>ТОЦКАЯ РБ</v>
          </cell>
          <cell r="C52">
            <v>6511</v>
          </cell>
          <cell r="D52">
            <v>19967</v>
          </cell>
          <cell r="E52">
            <v>26478</v>
          </cell>
          <cell r="F52">
            <v>0.25</v>
          </cell>
          <cell r="G52">
            <v>0.75</v>
          </cell>
        </row>
        <row r="53">
          <cell r="A53">
            <v>560082</v>
          </cell>
          <cell r="B53" t="str">
            <v>ТЮЛЬГАНСКАЯ РБ</v>
          </cell>
          <cell r="C53">
            <v>3920</v>
          </cell>
          <cell r="D53">
            <v>15665</v>
          </cell>
          <cell r="E53">
            <v>19585</v>
          </cell>
          <cell r="F53">
            <v>0.2</v>
          </cell>
          <cell r="G53">
            <v>0.8</v>
          </cell>
        </row>
        <row r="54">
          <cell r="A54">
            <v>560083</v>
          </cell>
          <cell r="B54" t="str">
            <v>ШАРЛЫКСКАЯ РБ</v>
          </cell>
          <cell r="C54">
            <v>3311</v>
          </cell>
          <cell r="D54">
            <v>14212</v>
          </cell>
          <cell r="E54">
            <v>17523</v>
          </cell>
          <cell r="F54">
            <v>0.19</v>
          </cell>
          <cell r="G54">
            <v>0.81</v>
          </cell>
        </row>
        <row r="55">
          <cell r="A55">
            <v>560084</v>
          </cell>
          <cell r="B55" t="str">
            <v>ЯСНЕНСКАЯ ГБ</v>
          </cell>
          <cell r="C55">
            <v>7301</v>
          </cell>
          <cell r="D55">
            <v>21080</v>
          </cell>
          <cell r="E55">
            <v>28381</v>
          </cell>
          <cell r="F55">
            <v>0.26</v>
          </cell>
          <cell r="G55">
            <v>0.74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397</v>
          </cell>
          <cell r="D56">
            <v>9605</v>
          </cell>
          <cell r="E56">
            <v>10002</v>
          </cell>
          <cell r="F56">
            <v>0.04</v>
          </cell>
          <cell r="G56">
            <v>0.96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616</v>
          </cell>
          <cell r="D57">
            <v>18215</v>
          </cell>
          <cell r="E57">
            <v>18831</v>
          </cell>
          <cell r="F57">
            <v>0.03</v>
          </cell>
          <cell r="G57">
            <v>0.97</v>
          </cell>
        </row>
        <row r="58">
          <cell r="A58">
            <v>560087</v>
          </cell>
          <cell r="B58" t="str">
            <v>ОРСКАЯ УБ НА СТ. ОРСК</v>
          </cell>
          <cell r="C58">
            <v>1</v>
          </cell>
          <cell r="D58">
            <v>23930</v>
          </cell>
          <cell r="E58">
            <v>23931</v>
          </cell>
          <cell r="F58">
            <v>0</v>
          </cell>
          <cell r="G58">
            <v>1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0</v>
          </cell>
          <cell r="D59">
            <v>5622</v>
          </cell>
          <cell r="E59">
            <v>5622</v>
          </cell>
          <cell r="F59">
            <v>0</v>
          </cell>
          <cell r="G59">
            <v>1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0</v>
          </cell>
          <cell r="D60">
            <v>3753</v>
          </cell>
          <cell r="E60">
            <v>3753</v>
          </cell>
          <cell r="F60">
            <v>0</v>
          </cell>
          <cell r="G60">
            <v>1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34</v>
          </cell>
          <cell r="D61">
            <v>492</v>
          </cell>
          <cell r="E61">
            <v>526</v>
          </cell>
          <cell r="F61">
            <v>0.06</v>
          </cell>
          <cell r="G61">
            <v>0.94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0</v>
          </cell>
          <cell r="D62">
            <v>6199</v>
          </cell>
          <cell r="E62">
            <v>6199</v>
          </cell>
          <cell r="F62">
            <v>0</v>
          </cell>
          <cell r="G62">
            <v>1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157</v>
          </cell>
          <cell r="D63">
            <v>2343</v>
          </cell>
          <cell r="E63">
            <v>2500</v>
          </cell>
          <cell r="F63">
            <v>0.06</v>
          </cell>
          <cell r="G63">
            <v>0.94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59</v>
          </cell>
          <cell r="D64">
            <v>74559</v>
          </cell>
          <cell r="E64">
            <v>74618</v>
          </cell>
          <cell r="F64">
            <v>0</v>
          </cell>
          <cell r="G64">
            <v>1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26360</v>
          </cell>
          <cell r="D65">
            <v>82750</v>
          </cell>
          <cell r="E65">
            <v>109110</v>
          </cell>
          <cell r="F65">
            <v>0.24</v>
          </cell>
          <cell r="G65">
            <v>0.76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8"/>
  <sheetViews>
    <sheetView view="pageBreakPreview" topLeftCell="A145" zoomScaleNormal="100" zoomScaleSheetLayoutView="100" workbookViewId="0">
      <selection activeCell="C131" sqref="C131"/>
    </sheetView>
  </sheetViews>
  <sheetFormatPr defaultRowHeight="11.25" x14ac:dyDescent="0.2"/>
  <cols>
    <col min="1" max="1" width="43.5" customWidth="1"/>
    <col min="2" max="2" width="18.5" customWidth="1"/>
    <col min="3" max="3" width="24" customWidth="1"/>
  </cols>
  <sheetData>
    <row r="1" spans="1:3" ht="48.75" customHeight="1" x14ac:dyDescent="0.25">
      <c r="A1" s="2"/>
      <c r="B1" s="224" t="s">
        <v>271</v>
      </c>
      <c r="C1" s="224"/>
    </row>
    <row r="2" spans="1:3" ht="42.75" customHeight="1" x14ac:dyDescent="0.2">
      <c r="A2" s="225" t="s">
        <v>258</v>
      </c>
      <c r="B2" s="225"/>
      <c r="C2" s="225"/>
    </row>
    <row r="3" spans="1:3" ht="41.25" customHeight="1" x14ac:dyDescent="0.2">
      <c r="A3" s="217" t="s">
        <v>250</v>
      </c>
      <c r="B3" s="219" t="s">
        <v>3</v>
      </c>
      <c r="C3" s="220"/>
    </row>
    <row r="4" spans="1:3" ht="23.25" customHeight="1" x14ac:dyDescent="0.2">
      <c r="A4" s="218"/>
      <c r="B4" s="5" t="s">
        <v>4</v>
      </c>
      <c r="C4" s="5" t="s">
        <v>5</v>
      </c>
    </row>
    <row r="5" spans="1:3" ht="23.25" customHeight="1" x14ac:dyDescent="0.2">
      <c r="A5" s="6" t="s">
        <v>259</v>
      </c>
      <c r="B5" s="21">
        <f>B6+B10+B11+B12</f>
        <v>47</v>
      </c>
      <c r="C5" s="22">
        <f>C6+C10+C11+C12</f>
        <v>10558330.039999999</v>
      </c>
    </row>
    <row r="6" spans="1:3" ht="15.75" x14ac:dyDescent="0.25">
      <c r="A6" s="15" t="s">
        <v>6</v>
      </c>
      <c r="B6" s="17">
        <f>SUM(B7:B9)</f>
        <v>2</v>
      </c>
      <c r="C6" s="16">
        <f>SUM(C7:C9)</f>
        <v>449290.64</v>
      </c>
    </row>
    <row r="7" spans="1:3" ht="12.75" x14ac:dyDescent="0.2">
      <c r="A7" s="18" t="s">
        <v>17</v>
      </c>
      <c r="B7" s="19">
        <v>0</v>
      </c>
      <c r="C7" s="20">
        <v>0</v>
      </c>
    </row>
    <row r="8" spans="1:3" ht="12.75" x14ac:dyDescent="0.2">
      <c r="A8" s="18" t="s">
        <v>0</v>
      </c>
      <c r="B8" s="19">
        <v>1</v>
      </c>
      <c r="C8" s="20">
        <v>224645.32</v>
      </c>
    </row>
    <row r="9" spans="1:3" ht="12.75" x14ac:dyDescent="0.2">
      <c r="A9" s="18" t="s">
        <v>11</v>
      </c>
      <c r="B9" s="19">
        <v>1</v>
      </c>
      <c r="C9" s="20">
        <v>224645.32</v>
      </c>
    </row>
    <row r="10" spans="1:3" ht="15.75" x14ac:dyDescent="0.25">
      <c r="A10" s="15" t="s">
        <v>7</v>
      </c>
      <c r="B10" s="17">
        <v>15</v>
      </c>
      <c r="C10" s="16">
        <v>3369679.8</v>
      </c>
    </row>
    <row r="11" spans="1:3" ht="15.75" x14ac:dyDescent="0.25">
      <c r="A11" s="15" t="s">
        <v>8</v>
      </c>
      <c r="B11" s="17">
        <v>15</v>
      </c>
      <c r="C11" s="16">
        <v>3369679.8</v>
      </c>
    </row>
    <row r="12" spans="1:3" ht="15.75" x14ac:dyDescent="0.25">
      <c r="A12" s="15" t="s">
        <v>9</v>
      </c>
      <c r="B12" s="17">
        <v>15</v>
      </c>
      <c r="C12" s="16">
        <v>3369679.8</v>
      </c>
    </row>
    <row r="13" spans="1:3" ht="7.5" customHeight="1" x14ac:dyDescent="0.25">
      <c r="A13" s="221"/>
      <c r="B13" s="222"/>
      <c r="C13" s="223"/>
    </row>
    <row r="14" spans="1:3" ht="40.5" customHeight="1" x14ac:dyDescent="0.2">
      <c r="A14" s="217" t="s">
        <v>247</v>
      </c>
      <c r="B14" s="219" t="s">
        <v>3</v>
      </c>
      <c r="C14" s="220"/>
    </row>
    <row r="15" spans="1:3" ht="22.5" customHeight="1" x14ac:dyDescent="0.2">
      <c r="A15" s="218"/>
      <c r="B15" s="5" t="s">
        <v>4</v>
      </c>
      <c r="C15" s="5" t="s">
        <v>5</v>
      </c>
    </row>
    <row r="16" spans="1:3" ht="21" customHeight="1" x14ac:dyDescent="0.25">
      <c r="A16" s="6" t="s">
        <v>260</v>
      </c>
      <c r="B16" s="17">
        <v>0</v>
      </c>
      <c r="C16" s="16">
        <v>0</v>
      </c>
    </row>
    <row r="17" spans="1:3" ht="15.75" x14ac:dyDescent="0.25">
      <c r="A17" s="15" t="s">
        <v>7</v>
      </c>
      <c r="B17" s="17">
        <v>0</v>
      </c>
      <c r="C17" s="16">
        <v>0</v>
      </c>
    </row>
    <row r="18" spans="1:3" ht="12.75" x14ac:dyDescent="0.2">
      <c r="A18" s="18" t="s">
        <v>17</v>
      </c>
      <c r="B18" s="19">
        <v>0</v>
      </c>
      <c r="C18" s="19">
        <v>0</v>
      </c>
    </row>
    <row r="19" spans="1:3" ht="12.75" x14ac:dyDescent="0.2">
      <c r="A19" s="18" t="s">
        <v>11</v>
      </c>
      <c r="B19" s="19">
        <v>0</v>
      </c>
      <c r="C19" s="19">
        <v>0</v>
      </c>
    </row>
    <row r="20" spans="1:3" ht="12.75" x14ac:dyDescent="0.2">
      <c r="A20" s="18" t="s">
        <v>12</v>
      </c>
      <c r="B20" s="19">
        <v>0</v>
      </c>
      <c r="C20" s="19">
        <v>0</v>
      </c>
    </row>
    <row r="21" spans="1:3" ht="15.75" x14ac:dyDescent="0.25">
      <c r="A21" s="15" t="s">
        <v>8</v>
      </c>
      <c r="B21" s="17">
        <v>0</v>
      </c>
      <c r="C21" s="16">
        <v>0</v>
      </c>
    </row>
    <row r="22" spans="1:3" ht="12.75" x14ac:dyDescent="0.2">
      <c r="A22" s="18" t="s">
        <v>17</v>
      </c>
      <c r="B22" s="19">
        <v>0</v>
      </c>
      <c r="C22" s="19">
        <v>0</v>
      </c>
    </row>
    <row r="23" spans="1:3" ht="12.75" x14ac:dyDescent="0.2">
      <c r="A23" s="18" t="s">
        <v>12</v>
      </c>
      <c r="B23" s="19">
        <v>0</v>
      </c>
      <c r="C23" s="19">
        <v>0</v>
      </c>
    </row>
    <row r="24" spans="1:3" ht="15.75" x14ac:dyDescent="0.25">
      <c r="A24" s="15" t="s">
        <v>9</v>
      </c>
      <c r="B24" s="17">
        <v>0</v>
      </c>
      <c r="C24" s="16">
        <v>0</v>
      </c>
    </row>
    <row r="25" spans="1:3" ht="12.75" x14ac:dyDescent="0.2">
      <c r="A25" s="18" t="s">
        <v>17</v>
      </c>
      <c r="B25" s="19">
        <v>0</v>
      </c>
      <c r="C25" s="19">
        <v>0</v>
      </c>
    </row>
    <row r="26" spans="1:3" ht="12.75" x14ac:dyDescent="0.2">
      <c r="A26" s="18" t="s">
        <v>12</v>
      </c>
      <c r="B26" s="19">
        <v>0</v>
      </c>
      <c r="C26" s="19">
        <v>0</v>
      </c>
    </row>
    <row r="27" spans="1:3" ht="32.25" customHeight="1" x14ac:dyDescent="0.2">
      <c r="A27" s="6" t="s">
        <v>261</v>
      </c>
      <c r="B27" s="21">
        <f>B28+B29+B35+B36</f>
        <v>256</v>
      </c>
      <c r="C27" s="22">
        <f>C28+C29+C35+C36</f>
        <v>44425093.119999997</v>
      </c>
    </row>
    <row r="28" spans="1:3" ht="15.75" x14ac:dyDescent="0.25">
      <c r="A28" s="15" t="s">
        <v>6</v>
      </c>
      <c r="B28" s="17">
        <v>63</v>
      </c>
      <c r="C28" s="16">
        <v>10932737.76</v>
      </c>
    </row>
    <row r="29" spans="1:3" ht="15.75" x14ac:dyDescent="0.25">
      <c r="A29" s="15" t="s">
        <v>7</v>
      </c>
      <c r="B29" s="17">
        <v>69</v>
      </c>
      <c r="C29" s="16">
        <v>11973950.880000001</v>
      </c>
    </row>
    <row r="30" spans="1:3" ht="12.75" x14ac:dyDescent="0.2">
      <c r="A30" s="18" t="s">
        <v>17</v>
      </c>
      <c r="B30" s="19">
        <v>16</v>
      </c>
      <c r="C30" s="20">
        <v>2776568.32</v>
      </c>
    </row>
    <row r="31" spans="1:3" ht="12.75" x14ac:dyDescent="0.2">
      <c r="A31" s="18" t="s">
        <v>10</v>
      </c>
      <c r="B31" s="19">
        <v>8</v>
      </c>
      <c r="C31" s="20">
        <v>1388284.16</v>
      </c>
    </row>
    <row r="32" spans="1:3" ht="12.75" x14ac:dyDescent="0.2">
      <c r="A32" s="18" t="s">
        <v>0</v>
      </c>
      <c r="B32" s="19">
        <v>3</v>
      </c>
      <c r="C32" s="20">
        <v>520606.56</v>
      </c>
    </row>
    <row r="33" spans="1:3" ht="12.75" x14ac:dyDescent="0.2">
      <c r="A33" s="18" t="s">
        <v>11</v>
      </c>
      <c r="B33" s="19">
        <v>14</v>
      </c>
      <c r="C33" s="20">
        <v>2429497.2799999998</v>
      </c>
    </row>
    <row r="34" spans="1:3" ht="12.75" x14ac:dyDescent="0.2">
      <c r="A34" s="18" t="s">
        <v>12</v>
      </c>
      <c r="B34" s="19">
        <v>28</v>
      </c>
      <c r="C34" s="20">
        <v>4858994.5599999996</v>
      </c>
    </row>
    <row r="35" spans="1:3" ht="15.75" x14ac:dyDescent="0.25">
      <c r="A35" s="15" t="s">
        <v>8</v>
      </c>
      <c r="B35" s="17">
        <v>62</v>
      </c>
      <c r="C35" s="16">
        <v>10759202.24</v>
      </c>
    </row>
    <row r="36" spans="1:3" ht="15.75" x14ac:dyDescent="0.25">
      <c r="A36" s="15" t="s">
        <v>9</v>
      </c>
      <c r="B36" s="17">
        <v>62</v>
      </c>
      <c r="C36" s="16">
        <v>10759202.24</v>
      </c>
    </row>
    <row r="37" spans="1:3" ht="7.5" customHeight="1" x14ac:dyDescent="0.25">
      <c r="A37" s="221"/>
      <c r="B37" s="222"/>
      <c r="C37" s="223"/>
    </row>
    <row r="38" spans="1:3" ht="42" customHeight="1" x14ac:dyDescent="0.2">
      <c r="A38" s="217" t="s">
        <v>243</v>
      </c>
      <c r="B38" s="219" t="s">
        <v>3</v>
      </c>
      <c r="C38" s="220"/>
    </row>
    <row r="39" spans="1:3" ht="22.5" customHeight="1" x14ac:dyDescent="0.2">
      <c r="A39" s="218"/>
      <c r="B39" s="5" t="s">
        <v>4</v>
      </c>
      <c r="C39" s="5" t="s">
        <v>5</v>
      </c>
    </row>
    <row r="40" spans="1:3" ht="21.75" customHeight="1" x14ac:dyDescent="0.25">
      <c r="A40" s="6" t="s">
        <v>262</v>
      </c>
      <c r="B40" s="198">
        <f>B41+B43+B45</f>
        <v>5</v>
      </c>
      <c r="C40" s="16">
        <f>C41+C43+C45</f>
        <v>750020.4</v>
      </c>
    </row>
    <row r="41" spans="1:3" ht="15.75" x14ac:dyDescent="0.25">
      <c r="A41" s="15" t="s">
        <v>6</v>
      </c>
      <c r="B41" s="17">
        <v>1</v>
      </c>
      <c r="C41" s="16">
        <v>150004.07999999999</v>
      </c>
    </row>
    <row r="42" spans="1:3" ht="12.75" x14ac:dyDescent="0.2">
      <c r="A42" s="18" t="s">
        <v>10</v>
      </c>
      <c r="B42" s="19">
        <v>1</v>
      </c>
      <c r="C42" s="20">
        <v>150004.07999999999</v>
      </c>
    </row>
    <row r="43" spans="1:3" ht="15.75" x14ac:dyDescent="0.25">
      <c r="A43" s="15" t="s">
        <v>7</v>
      </c>
      <c r="B43" s="17">
        <v>1</v>
      </c>
      <c r="C43" s="16">
        <v>150004.07999999999</v>
      </c>
    </row>
    <row r="44" spans="1:3" ht="12.75" x14ac:dyDescent="0.2">
      <c r="A44" s="18" t="s">
        <v>11</v>
      </c>
      <c r="B44" s="19">
        <v>1</v>
      </c>
      <c r="C44" s="20">
        <v>150004.07999999999</v>
      </c>
    </row>
    <row r="45" spans="1:3" ht="15.75" x14ac:dyDescent="0.25">
      <c r="A45" s="15" t="s">
        <v>8</v>
      </c>
      <c r="B45" s="17">
        <v>3</v>
      </c>
      <c r="C45" s="16">
        <v>450012.24</v>
      </c>
    </row>
    <row r="46" spans="1:3" ht="12.75" x14ac:dyDescent="0.2">
      <c r="A46" s="18" t="s">
        <v>10</v>
      </c>
      <c r="B46" s="19">
        <v>1</v>
      </c>
      <c r="C46" s="20">
        <v>150004.07999999999</v>
      </c>
    </row>
    <row r="47" spans="1:3" ht="12.75" x14ac:dyDescent="0.2">
      <c r="A47" s="18" t="s">
        <v>11</v>
      </c>
      <c r="B47" s="19">
        <v>1</v>
      </c>
      <c r="C47" s="20">
        <v>150004.07999999999</v>
      </c>
    </row>
    <row r="48" spans="1:3" ht="12.75" x14ac:dyDescent="0.2">
      <c r="A48" s="18" t="s">
        <v>12</v>
      </c>
      <c r="B48" s="19">
        <v>1</v>
      </c>
      <c r="C48" s="20">
        <v>150004.07999999999</v>
      </c>
    </row>
    <row r="49" spans="1:3" ht="31.5" x14ac:dyDescent="0.2">
      <c r="A49" s="6" t="s">
        <v>263</v>
      </c>
      <c r="B49" s="21">
        <v>0</v>
      </c>
      <c r="C49" s="22">
        <v>0</v>
      </c>
    </row>
    <row r="50" spans="1:3" ht="15.75" x14ac:dyDescent="0.25">
      <c r="A50" s="15" t="s">
        <v>6</v>
      </c>
      <c r="B50" s="17">
        <v>0</v>
      </c>
      <c r="C50" s="16">
        <v>0</v>
      </c>
    </row>
    <row r="51" spans="1:3" ht="12.75" x14ac:dyDescent="0.2">
      <c r="A51" s="18" t="s">
        <v>12</v>
      </c>
      <c r="B51" s="19">
        <v>0</v>
      </c>
      <c r="C51" s="20">
        <v>0</v>
      </c>
    </row>
    <row r="52" spans="1:3" ht="15.75" x14ac:dyDescent="0.25">
      <c r="A52" s="15" t="s">
        <v>7</v>
      </c>
      <c r="B52" s="17">
        <v>0</v>
      </c>
      <c r="C52" s="16">
        <v>0</v>
      </c>
    </row>
    <row r="53" spans="1:3" ht="12.75" x14ac:dyDescent="0.2">
      <c r="A53" s="18" t="s">
        <v>12</v>
      </c>
      <c r="B53" s="19">
        <v>0</v>
      </c>
      <c r="C53" s="20">
        <v>0</v>
      </c>
    </row>
    <row r="54" spans="1:3" ht="34.5" customHeight="1" x14ac:dyDescent="0.25">
      <c r="A54" s="6" t="s">
        <v>264</v>
      </c>
      <c r="B54" s="17">
        <f>B55+B56+B60</f>
        <v>20</v>
      </c>
      <c r="C54" s="16">
        <f>C55+C56+C60</f>
        <v>2221832.4</v>
      </c>
    </row>
    <row r="55" spans="1:3" ht="15.75" x14ac:dyDescent="0.25">
      <c r="A55" s="15" t="s">
        <v>6</v>
      </c>
      <c r="B55" s="17">
        <v>7</v>
      </c>
      <c r="C55" s="16">
        <v>777641.34</v>
      </c>
    </row>
    <row r="56" spans="1:3" ht="15.75" x14ac:dyDescent="0.25">
      <c r="A56" s="15" t="s">
        <v>7</v>
      </c>
      <c r="B56" s="17">
        <v>7</v>
      </c>
      <c r="C56" s="16">
        <v>777641.34</v>
      </c>
    </row>
    <row r="57" spans="1:3" ht="12.75" x14ac:dyDescent="0.2">
      <c r="A57" s="18" t="s">
        <v>0</v>
      </c>
      <c r="B57" s="19">
        <v>1</v>
      </c>
      <c r="C57" s="20">
        <v>111091.62</v>
      </c>
    </row>
    <row r="58" spans="1:3" ht="12.75" x14ac:dyDescent="0.2">
      <c r="A58" s="18" t="s">
        <v>11</v>
      </c>
      <c r="B58" s="19">
        <v>3</v>
      </c>
      <c r="C58" s="20">
        <v>333274.86</v>
      </c>
    </row>
    <row r="59" spans="1:3" ht="12.75" x14ac:dyDescent="0.2">
      <c r="A59" s="18" t="s">
        <v>12</v>
      </c>
      <c r="B59" s="19">
        <v>3</v>
      </c>
      <c r="C59" s="20">
        <v>333274.86</v>
      </c>
    </row>
    <row r="60" spans="1:3" ht="15.75" x14ac:dyDescent="0.25">
      <c r="A60" s="15" t="s">
        <v>8</v>
      </c>
      <c r="B60" s="17">
        <f>SUM(B61:B64)</f>
        <v>6</v>
      </c>
      <c r="C60" s="16">
        <f>SUM(C61:C64)</f>
        <v>666549.72</v>
      </c>
    </row>
    <row r="61" spans="1:3" ht="12.75" x14ac:dyDescent="0.2">
      <c r="A61" s="18" t="s">
        <v>17</v>
      </c>
      <c r="B61" s="19">
        <v>2</v>
      </c>
      <c r="C61" s="20">
        <v>222183.24</v>
      </c>
    </row>
    <row r="62" spans="1:3" ht="12.75" x14ac:dyDescent="0.2">
      <c r="A62" s="18" t="s">
        <v>10</v>
      </c>
      <c r="B62" s="19">
        <v>2</v>
      </c>
      <c r="C62" s="20">
        <v>222183.24</v>
      </c>
    </row>
    <row r="63" spans="1:3" ht="12.75" x14ac:dyDescent="0.2">
      <c r="A63" s="18" t="s">
        <v>11</v>
      </c>
      <c r="B63" s="19">
        <v>1</v>
      </c>
      <c r="C63" s="20">
        <v>111091.62</v>
      </c>
    </row>
    <row r="64" spans="1:3" ht="12.75" x14ac:dyDescent="0.2">
      <c r="A64" s="18" t="s">
        <v>12</v>
      </c>
      <c r="B64" s="19">
        <v>1</v>
      </c>
      <c r="C64" s="20">
        <v>111091.62</v>
      </c>
    </row>
    <row r="65" spans="1:3" ht="8.25" customHeight="1" x14ac:dyDescent="0.25">
      <c r="A65" s="221"/>
      <c r="B65" s="222"/>
      <c r="C65" s="223"/>
    </row>
    <row r="66" spans="1:3" ht="38.25" customHeight="1" x14ac:dyDescent="0.2">
      <c r="A66" s="217" t="s">
        <v>236</v>
      </c>
      <c r="B66" s="219" t="s">
        <v>3</v>
      </c>
      <c r="C66" s="220"/>
    </row>
    <row r="67" spans="1:3" ht="27" customHeight="1" x14ac:dyDescent="0.2">
      <c r="A67" s="218"/>
      <c r="B67" s="5" t="s">
        <v>4</v>
      </c>
      <c r="C67" s="5" t="s">
        <v>5</v>
      </c>
    </row>
    <row r="68" spans="1:3" ht="31.5" x14ac:dyDescent="0.25">
      <c r="A68" s="6" t="s">
        <v>262</v>
      </c>
      <c r="B68" s="198">
        <f>B69+B75+B76+B77</f>
        <v>12</v>
      </c>
      <c r="C68" s="16">
        <f>C69+C75+C76+C77</f>
        <v>1800048.96</v>
      </c>
    </row>
    <row r="69" spans="1:3" ht="15.75" x14ac:dyDescent="0.25">
      <c r="A69" s="15" t="s">
        <v>6</v>
      </c>
      <c r="B69" s="17">
        <v>5</v>
      </c>
      <c r="C69" s="16">
        <f>SUM(C70:C74)</f>
        <v>750020.4</v>
      </c>
    </row>
    <row r="70" spans="1:3" ht="12.75" x14ac:dyDescent="0.2">
      <c r="A70" s="18" t="s">
        <v>17</v>
      </c>
      <c r="B70" s="19">
        <v>1</v>
      </c>
      <c r="C70" s="20">
        <v>150004.07999999999</v>
      </c>
    </row>
    <row r="71" spans="1:3" ht="12.75" x14ac:dyDescent="0.2">
      <c r="A71" s="18" t="s">
        <v>10</v>
      </c>
      <c r="B71" s="19">
        <v>1</v>
      </c>
      <c r="C71" s="20">
        <v>150004.07999999999</v>
      </c>
    </row>
    <row r="72" spans="1:3" ht="12.75" x14ac:dyDescent="0.2">
      <c r="A72" s="18" t="s">
        <v>0</v>
      </c>
      <c r="B72" s="19">
        <v>2</v>
      </c>
      <c r="C72" s="20">
        <v>300008.15999999997</v>
      </c>
    </row>
    <row r="73" spans="1:3" ht="12.75" x14ac:dyDescent="0.2">
      <c r="A73" s="18" t="s">
        <v>11</v>
      </c>
      <c r="B73" s="19">
        <v>1</v>
      </c>
      <c r="C73" s="20">
        <v>150004.07999999999</v>
      </c>
    </row>
    <row r="74" spans="1:3" ht="12.75" x14ac:dyDescent="0.2">
      <c r="A74" s="18" t="s">
        <v>12</v>
      </c>
      <c r="B74" s="19">
        <v>0</v>
      </c>
      <c r="C74" s="20">
        <v>0</v>
      </c>
    </row>
    <row r="75" spans="1:3" ht="15.75" x14ac:dyDescent="0.25">
      <c r="A75" s="15" t="s">
        <v>7</v>
      </c>
      <c r="B75" s="17">
        <v>3</v>
      </c>
      <c r="C75" s="16">
        <v>450012.24</v>
      </c>
    </row>
    <row r="76" spans="1:3" ht="15.75" x14ac:dyDescent="0.25">
      <c r="A76" s="15" t="s">
        <v>8</v>
      </c>
      <c r="B76" s="17">
        <v>2</v>
      </c>
      <c r="C76" s="16">
        <v>300008.15999999997</v>
      </c>
    </row>
    <row r="77" spans="1:3" ht="15.75" x14ac:dyDescent="0.25">
      <c r="A77" s="15" t="s">
        <v>9</v>
      </c>
      <c r="B77" s="17">
        <v>2</v>
      </c>
      <c r="C77" s="16">
        <v>300008.15999999997</v>
      </c>
    </row>
    <row r="78" spans="1:3" ht="31.5" x14ac:dyDescent="0.25">
      <c r="A78" s="6" t="s">
        <v>263</v>
      </c>
      <c r="B78" s="17">
        <f>B79+B82+B83+B84</f>
        <v>3</v>
      </c>
      <c r="C78" s="16">
        <f>C79+C82+C83+C84</f>
        <v>486995.19</v>
      </c>
    </row>
    <row r="79" spans="1:3" ht="15.75" x14ac:dyDescent="0.25">
      <c r="A79" s="15" t="s">
        <v>6</v>
      </c>
      <c r="B79" s="17">
        <v>0</v>
      </c>
      <c r="C79" s="16">
        <v>0</v>
      </c>
    </row>
    <row r="80" spans="1:3" ht="12.75" x14ac:dyDescent="0.2">
      <c r="A80" s="18" t="s">
        <v>11</v>
      </c>
      <c r="B80" s="19">
        <v>0</v>
      </c>
      <c r="C80" s="20">
        <v>0</v>
      </c>
    </row>
    <row r="81" spans="1:3" ht="12.75" x14ac:dyDescent="0.2">
      <c r="A81" s="18" t="s">
        <v>12</v>
      </c>
      <c r="B81" s="19">
        <v>0</v>
      </c>
      <c r="C81" s="20">
        <v>0</v>
      </c>
    </row>
    <row r="82" spans="1:3" ht="15.75" x14ac:dyDescent="0.25">
      <c r="A82" s="15" t="s">
        <v>7</v>
      </c>
      <c r="B82" s="17">
        <v>1</v>
      </c>
      <c r="C82" s="16">
        <v>162331.73000000001</v>
      </c>
    </row>
    <row r="83" spans="1:3" ht="15.75" x14ac:dyDescent="0.25">
      <c r="A83" s="15" t="s">
        <v>8</v>
      </c>
      <c r="B83" s="17">
        <v>1</v>
      </c>
      <c r="C83" s="16">
        <v>162331.73000000001</v>
      </c>
    </row>
    <row r="84" spans="1:3" ht="15.75" x14ac:dyDescent="0.25">
      <c r="A84" s="15" t="s">
        <v>9</v>
      </c>
      <c r="B84" s="17">
        <v>1</v>
      </c>
      <c r="C84" s="16">
        <v>162331.73000000001</v>
      </c>
    </row>
    <row r="85" spans="1:3" ht="25.5" customHeight="1" x14ac:dyDescent="0.25">
      <c r="A85" s="6" t="s">
        <v>265</v>
      </c>
      <c r="B85" s="17">
        <f>B86+B87+B93+B94</f>
        <v>65</v>
      </c>
      <c r="C85" s="16">
        <f>C86+C87+C93+C94</f>
        <v>9562920.9000000004</v>
      </c>
    </row>
    <row r="86" spans="1:3" ht="15.75" x14ac:dyDescent="0.25">
      <c r="A86" s="15" t="s">
        <v>6</v>
      </c>
      <c r="B86" s="17">
        <v>14</v>
      </c>
      <c r="C86" s="16">
        <v>2059706.04</v>
      </c>
    </row>
    <row r="87" spans="1:3" ht="15.75" x14ac:dyDescent="0.25">
      <c r="A87" s="15" t="s">
        <v>7</v>
      </c>
      <c r="B87" s="17">
        <v>24</v>
      </c>
      <c r="C87" s="16">
        <v>3530924.64</v>
      </c>
    </row>
    <row r="88" spans="1:3" ht="12.75" x14ac:dyDescent="0.2">
      <c r="A88" s="18" t="s">
        <v>17</v>
      </c>
      <c r="B88" s="19">
        <v>7</v>
      </c>
      <c r="C88" s="20">
        <v>1029853.02</v>
      </c>
    </row>
    <row r="89" spans="1:3" ht="12.75" x14ac:dyDescent="0.2">
      <c r="A89" s="18" t="s">
        <v>10</v>
      </c>
      <c r="B89" s="19">
        <v>5</v>
      </c>
      <c r="C89" s="20">
        <v>735609.3</v>
      </c>
    </row>
    <row r="90" spans="1:3" ht="12.75" x14ac:dyDescent="0.2">
      <c r="A90" s="18" t="s">
        <v>0</v>
      </c>
      <c r="B90" s="19">
        <v>3</v>
      </c>
      <c r="C90" s="20">
        <v>441365.58</v>
      </c>
    </row>
    <row r="91" spans="1:3" ht="12.75" x14ac:dyDescent="0.2">
      <c r="A91" s="18" t="s">
        <v>11</v>
      </c>
      <c r="B91" s="19">
        <v>2</v>
      </c>
      <c r="C91" s="20">
        <v>294243.71999999997</v>
      </c>
    </row>
    <row r="92" spans="1:3" ht="12.75" x14ac:dyDescent="0.2">
      <c r="A92" s="18" t="s">
        <v>12</v>
      </c>
      <c r="B92" s="19">
        <v>7</v>
      </c>
      <c r="C92" s="20">
        <v>1029853.02</v>
      </c>
    </row>
    <row r="93" spans="1:3" ht="15.75" x14ac:dyDescent="0.25">
      <c r="A93" s="15" t="s">
        <v>8</v>
      </c>
      <c r="B93" s="17">
        <v>14</v>
      </c>
      <c r="C93" s="16">
        <v>2059706.04</v>
      </c>
    </row>
    <row r="94" spans="1:3" ht="15.75" x14ac:dyDescent="0.25">
      <c r="A94" s="15" t="s">
        <v>9</v>
      </c>
      <c r="B94" s="17">
        <v>13</v>
      </c>
      <c r="C94" s="16">
        <v>1912584.18</v>
      </c>
    </row>
    <row r="95" spans="1:3" ht="22.5" customHeight="1" x14ac:dyDescent="0.25">
      <c r="A95" s="6" t="s">
        <v>260</v>
      </c>
      <c r="B95" s="17">
        <f>B96+B101+B106+B111</f>
        <v>5</v>
      </c>
      <c r="C95" s="16">
        <f>C96+C101+C106+C111</f>
        <v>1119324.6000000001</v>
      </c>
    </row>
    <row r="96" spans="1:3" ht="15.75" x14ac:dyDescent="0.25">
      <c r="A96" s="15" t="s">
        <v>6</v>
      </c>
      <c r="B96" s="17">
        <v>0</v>
      </c>
      <c r="C96" s="16">
        <v>0</v>
      </c>
    </row>
    <row r="97" spans="1:3" ht="12.75" x14ac:dyDescent="0.2">
      <c r="A97" s="18" t="s">
        <v>17</v>
      </c>
      <c r="B97" s="19">
        <v>0</v>
      </c>
      <c r="C97" s="20">
        <v>0</v>
      </c>
    </row>
    <row r="98" spans="1:3" ht="12.75" x14ac:dyDescent="0.2">
      <c r="A98" s="18" t="s">
        <v>10</v>
      </c>
      <c r="B98" s="19">
        <v>0</v>
      </c>
      <c r="C98" s="20">
        <v>0</v>
      </c>
    </row>
    <row r="99" spans="1:3" ht="12.75" x14ac:dyDescent="0.2">
      <c r="A99" s="18" t="s">
        <v>11</v>
      </c>
      <c r="B99" s="19">
        <v>0</v>
      </c>
      <c r="C99" s="20">
        <v>0</v>
      </c>
    </row>
    <row r="100" spans="1:3" ht="12.75" x14ac:dyDescent="0.2">
      <c r="A100" s="18" t="s">
        <v>12</v>
      </c>
      <c r="B100" s="19">
        <v>0</v>
      </c>
      <c r="C100" s="20">
        <v>0</v>
      </c>
    </row>
    <row r="101" spans="1:3" ht="15.75" x14ac:dyDescent="0.25">
      <c r="A101" s="15" t="s">
        <v>7</v>
      </c>
      <c r="B101" s="17">
        <v>0</v>
      </c>
      <c r="C101" s="16">
        <v>0</v>
      </c>
    </row>
    <row r="102" spans="1:3" ht="12.75" x14ac:dyDescent="0.2">
      <c r="A102" s="18" t="s">
        <v>17</v>
      </c>
      <c r="B102" s="19">
        <v>0</v>
      </c>
      <c r="C102" s="20">
        <v>0</v>
      </c>
    </row>
    <row r="103" spans="1:3" ht="12.75" x14ac:dyDescent="0.2">
      <c r="A103" s="18" t="s">
        <v>10</v>
      </c>
      <c r="B103" s="19">
        <v>0</v>
      </c>
      <c r="C103" s="20">
        <v>0</v>
      </c>
    </row>
    <row r="104" spans="1:3" ht="12.75" x14ac:dyDescent="0.2">
      <c r="A104" s="18" t="s">
        <v>11</v>
      </c>
      <c r="B104" s="19">
        <v>0</v>
      </c>
      <c r="C104" s="20">
        <v>0</v>
      </c>
    </row>
    <row r="105" spans="1:3" ht="12.75" x14ac:dyDescent="0.2">
      <c r="A105" s="18" t="s">
        <v>12</v>
      </c>
      <c r="B105" s="19">
        <v>0</v>
      </c>
      <c r="C105" s="20">
        <v>0</v>
      </c>
    </row>
    <row r="106" spans="1:3" ht="15.75" x14ac:dyDescent="0.25">
      <c r="A106" s="15" t="s">
        <v>8</v>
      </c>
      <c r="B106" s="17">
        <f>SUM(B107:B110)</f>
        <v>2</v>
      </c>
      <c r="C106" s="16">
        <f>SUM(C107:C110)</f>
        <v>447729.84</v>
      </c>
    </row>
    <row r="107" spans="1:3" ht="12.75" x14ac:dyDescent="0.2">
      <c r="A107" s="18" t="s">
        <v>17</v>
      </c>
      <c r="B107" s="19">
        <v>0</v>
      </c>
      <c r="C107" s="20">
        <v>0</v>
      </c>
    </row>
    <row r="108" spans="1:3" ht="12.75" x14ac:dyDescent="0.2">
      <c r="A108" s="18" t="s">
        <v>10</v>
      </c>
      <c r="B108" s="19">
        <v>0</v>
      </c>
      <c r="C108" s="20">
        <v>0</v>
      </c>
    </row>
    <row r="109" spans="1:3" ht="12.75" x14ac:dyDescent="0.2">
      <c r="A109" s="18" t="s">
        <v>11</v>
      </c>
      <c r="B109" s="19">
        <v>1</v>
      </c>
      <c r="C109" s="20">
        <v>223864.92</v>
      </c>
    </row>
    <row r="110" spans="1:3" ht="12.75" x14ac:dyDescent="0.2">
      <c r="A110" s="18" t="s">
        <v>12</v>
      </c>
      <c r="B110" s="19">
        <v>1</v>
      </c>
      <c r="C110" s="20">
        <v>223864.92</v>
      </c>
    </row>
    <row r="111" spans="1:3" ht="15.75" x14ac:dyDescent="0.25">
      <c r="A111" s="15" t="s">
        <v>9</v>
      </c>
      <c r="B111" s="17">
        <v>3</v>
      </c>
      <c r="C111" s="16">
        <v>671594.76</v>
      </c>
    </row>
    <row r="112" spans="1:3" ht="26.25" customHeight="1" x14ac:dyDescent="0.25">
      <c r="A112" s="6" t="s">
        <v>266</v>
      </c>
      <c r="B112" s="17">
        <f>B113+B118+B124+B130</f>
        <v>10</v>
      </c>
      <c r="C112" s="16">
        <f>C113+C118+C124+C130</f>
        <v>1150835.7</v>
      </c>
    </row>
    <row r="113" spans="1:3" ht="15.75" x14ac:dyDescent="0.25">
      <c r="A113" s="15" t="s">
        <v>6</v>
      </c>
      <c r="B113" s="17">
        <v>3</v>
      </c>
      <c r="C113" s="16">
        <v>345250.71</v>
      </c>
    </row>
    <row r="114" spans="1:3" ht="12.75" x14ac:dyDescent="0.2">
      <c r="A114" s="18" t="s">
        <v>17</v>
      </c>
      <c r="B114" s="19">
        <v>0</v>
      </c>
      <c r="C114" s="20">
        <v>0</v>
      </c>
    </row>
    <row r="115" spans="1:3" ht="12.75" x14ac:dyDescent="0.2">
      <c r="A115" s="18" t="s">
        <v>0</v>
      </c>
      <c r="B115" s="19">
        <v>2</v>
      </c>
      <c r="C115" s="20">
        <v>230167.14</v>
      </c>
    </row>
    <row r="116" spans="1:3" ht="12.75" x14ac:dyDescent="0.2">
      <c r="A116" s="18" t="s">
        <v>11</v>
      </c>
      <c r="B116" s="19">
        <v>0</v>
      </c>
      <c r="C116" s="20">
        <v>0</v>
      </c>
    </row>
    <row r="117" spans="1:3" ht="12.75" x14ac:dyDescent="0.2">
      <c r="A117" s="18" t="s">
        <v>12</v>
      </c>
      <c r="B117" s="19">
        <v>1</v>
      </c>
      <c r="C117" s="20">
        <v>115083.57</v>
      </c>
    </row>
    <row r="118" spans="1:3" ht="15.75" x14ac:dyDescent="0.25">
      <c r="A118" s="15" t="s">
        <v>7</v>
      </c>
      <c r="B118" s="17">
        <v>0</v>
      </c>
      <c r="C118" s="16">
        <v>0</v>
      </c>
    </row>
    <row r="119" spans="1:3" ht="12.75" x14ac:dyDescent="0.2">
      <c r="A119" s="18" t="s">
        <v>17</v>
      </c>
      <c r="B119" s="19">
        <v>0</v>
      </c>
      <c r="C119" s="20">
        <v>0</v>
      </c>
    </row>
    <row r="120" spans="1:3" ht="12.75" x14ac:dyDescent="0.2">
      <c r="A120" s="18" t="s">
        <v>10</v>
      </c>
      <c r="B120" s="19">
        <v>0</v>
      </c>
      <c r="C120" s="20">
        <v>0</v>
      </c>
    </row>
    <row r="121" spans="1:3" ht="12.75" x14ac:dyDescent="0.2">
      <c r="A121" s="18" t="s">
        <v>0</v>
      </c>
      <c r="B121" s="19">
        <v>0</v>
      </c>
      <c r="C121" s="20">
        <v>0</v>
      </c>
    </row>
    <row r="122" spans="1:3" ht="12.75" x14ac:dyDescent="0.2">
      <c r="A122" s="18" t="s">
        <v>11</v>
      </c>
      <c r="B122" s="19">
        <v>0</v>
      </c>
      <c r="C122" s="20">
        <v>0</v>
      </c>
    </row>
    <row r="123" spans="1:3" ht="12.75" x14ac:dyDescent="0.2">
      <c r="A123" s="18" t="s">
        <v>12</v>
      </c>
      <c r="B123" s="19">
        <v>0</v>
      </c>
      <c r="C123" s="20">
        <v>0</v>
      </c>
    </row>
    <row r="124" spans="1:3" ht="15.75" x14ac:dyDescent="0.25">
      <c r="A124" s="15" t="s">
        <v>8</v>
      </c>
      <c r="B124" s="17">
        <f>SUM(B125:B129)</f>
        <v>2</v>
      </c>
      <c r="C124" s="16">
        <f>SUM(C125:C129)</f>
        <v>230167.14</v>
      </c>
    </row>
    <row r="125" spans="1:3" ht="12.75" x14ac:dyDescent="0.2">
      <c r="A125" s="18" t="s">
        <v>17</v>
      </c>
      <c r="B125" s="19">
        <v>0</v>
      </c>
      <c r="C125" s="20">
        <v>0</v>
      </c>
    </row>
    <row r="126" spans="1:3" ht="12.75" x14ac:dyDescent="0.2">
      <c r="A126" s="18" t="s">
        <v>10</v>
      </c>
      <c r="B126" s="19">
        <v>0</v>
      </c>
      <c r="C126" s="20">
        <v>0</v>
      </c>
    </row>
    <row r="127" spans="1:3" ht="12.75" x14ac:dyDescent="0.2">
      <c r="A127" s="18" t="s">
        <v>0</v>
      </c>
      <c r="B127" s="19">
        <v>0</v>
      </c>
      <c r="C127" s="20">
        <v>0</v>
      </c>
    </row>
    <row r="128" spans="1:3" ht="12.75" x14ac:dyDescent="0.2">
      <c r="A128" s="18" t="s">
        <v>11</v>
      </c>
      <c r="B128" s="19">
        <v>1</v>
      </c>
      <c r="C128" s="20">
        <v>115083.57</v>
      </c>
    </row>
    <row r="129" spans="1:3" ht="12.75" x14ac:dyDescent="0.2">
      <c r="A129" s="18" t="s">
        <v>12</v>
      </c>
      <c r="B129" s="19">
        <v>1</v>
      </c>
      <c r="C129" s="20">
        <v>115083.57</v>
      </c>
    </row>
    <row r="130" spans="1:3" ht="15.75" x14ac:dyDescent="0.25">
      <c r="A130" s="15" t="s">
        <v>9</v>
      </c>
      <c r="B130" s="17">
        <v>5</v>
      </c>
      <c r="C130" s="16">
        <v>575417.85</v>
      </c>
    </row>
    <row r="131" spans="1:3" ht="24" customHeight="1" x14ac:dyDescent="0.25">
      <c r="A131" s="6" t="s">
        <v>267</v>
      </c>
      <c r="B131" s="17">
        <f>B132+B133+B139+B145</f>
        <v>95</v>
      </c>
      <c r="C131" s="16">
        <f>C132+C133+C139+C145</f>
        <v>11481741.800000001</v>
      </c>
    </row>
    <row r="132" spans="1:3" ht="15.75" x14ac:dyDescent="0.25">
      <c r="A132" s="15" t="s">
        <v>6</v>
      </c>
      <c r="B132" s="17">
        <v>19</v>
      </c>
      <c r="C132" s="16">
        <v>2296348.36</v>
      </c>
    </row>
    <row r="133" spans="1:3" ht="15.75" x14ac:dyDescent="0.25">
      <c r="A133" s="15" t="s">
        <v>7</v>
      </c>
      <c r="B133" s="17">
        <f>SUM(B134:B138)</f>
        <v>31</v>
      </c>
      <c r="C133" s="16">
        <f>SUM(C134:C138)</f>
        <v>3746673.64</v>
      </c>
    </row>
    <row r="134" spans="1:3" ht="12.75" x14ac:dyDescent="0.2">
      <c r="A134" s="18" t="s">
        <v>17</v>
      </c>
      <c r="B134" s="19">
        <v>3</v>
      </c>
      <c r="C134" s="20">
        <v>362581.32</v>
      </c>
    </row>
    <row r="135" spans="1:3" ht="12.75" x14ac:dyDescent="0.2">
      <c r="A135" s="18" t="s">
        <v>10</v>
      </c>
      <c r="B135" s="19">
        <v>2</v>
      </c>
      <c r="C135" s="20">
        <v>241720.88</v>
      </c>
    </row>
    <row r="136" spans="1:3" ht="12.75" x14ac:dyDescent="0.2">
      <c r="A136" s="18" t="s">
        <v>0</v>
      </c>
      <c r="B136" s="19">
        <v>3</v>
      </c>
      <c r="C136" s="20">
        <v>362581.32</v>
      </c>
    </row>
    <row r="137" spans="1:3" ht="12.75" x14ac:dyDescent="0.2">
      <c r="A137" s="18" t="s">
        <v>11</v>
      </c>
      <c r="B137" s="19">
        <v>6</v>
      </c>
      <c r="C137" s="20">
        <v>725162.64</v>
      </c>
    </row>
    <row r="138" spans="1:3" ht="12.75" x14ac:dyDescent="0.2">
      <c r="A138" s="18" t="s">
        <v>12</v>
      </c>
      <c r="B138" s="19">
        <v>17</v>
      </c>
      <c r="C138" s="20">
        <v>2054627.48</v>
      </c>
    </row>
    <row r="139" spans="1:3" ht="15.75" x14ac:dyDescent="0.25">
      <c r="A139" s="15" t="s">
        <v>8</v>
      </c>
      <c r="B139" s="17">
        <f>SUM(B140:B144)</f>
        <v>24</v>
      </c>
      <c r="C139" s="16">
        <f>SUM(C140:C144)</f>
        <v>2900650.56</v>
      </c>
    </row>
    <row r="140" spans="1:3" ht="12.75" x14ac:dyDescent="0.2">
      <c r="A140" s="18" t="s">
        <v>17</v>
      </c>
      <c r="B140" s="19">
        <v>6</v>
      </c>
      <c r="C140" s="20">
        <v>725162.64</v>
      </c>
    </row>
    <row r="141" spans="1:3" ht="12.75" x14ac:dyDescent="0.2">
      <c r="A141" s="18" t="s">
        <v>10</v>
      </c>
      <c r="B141" s="19">
        <v>4</v>
      </c>
      <c r="C141" s="20">
        <v>483441.76</v>
      </c>
    </row>
    <row r="142" spans="1:3" ht="12.75" x14ac:dyDescent="0.2">
      <c r="A142" s="18" t="s">
        <v>0</v>
      </c>
      <c r="B142" s="19">
        <v>3</v>
      </c>
      <c r="C142" s="20">
        <v>362581.32</v>
      </c>
    </row>
    <row r="143" spans="1:3" ht="12.75" x14ac:dyDescent="0.2">
      <c r="A143" s="18" t="s">
        <v>11</v>
      </c>
      <c r="B143" s="19">
        <v>5</v>
      </c>
      <c r="C143" s="20">
        <v>604302.19999999995</v>
      </c>
    </row>
    <row r="144" spans="1:3" ht="12.75" x14ac:dyDescent="0.2">
      <c r="A144" s="18" t="s">
        <v>12</v>
      </c>
      <c r="B144" s="19">
        <v>6</v>
      </c>
      <c r="C144" s="20">
        <v>725162.64</v>
      </c>
    </row>
    <row r="145" spans="1:3" ht="15.75" x14ac:dyDescent="0.25">
      <c r="A145" s="15" t="s">
        <v>9</v>
      </c>
      <c r="B145" s="17">
        <v>21</v>
      </c>
      <c r="C145" s="16">
        <v>2538069.2400000002</v>
      </c>
    </row>
    <row r="146" spans="1:3" ht="21.75" customHeight="1" x14ac:dyDescent="0.25">
      <c r="A146" s="6" t="s">
        <v>256</v>
      </c>
      <c r="B146" s="17">
        <f>B147+B148+B152</f>
        <v>5</v>
      </c>
      <c r="C146" s="16">
        <f>C147+C148+C152</f>
        <v>514978.9</v>
      </c>
    </row>
    <row r="147" spans="1:3" ht="15.75" x14ac:dyDescent="0.25">
      <c r="A147" s="15" t="s">
        <v>6</v>
      </c>
      <c r="B147" s="17">
        <v>1</v>
      </c>
      <c r="C147" s="16">
        <v>102995.78</v>
      </c>
    </row>
    <row r="148" spans="1:3" ht="15.75" x14ac:dyDescent="0.25">
      <c r="A148" s="15" t="s">
        <v>7</v>
      </c>
      <c r="B148" s="17">
        <f>SUM(B149:B151)</f>
        <v>3</v>
      </c>
      <c r="C148" s="16">
        <f>SUM(C149:C151)</f>
        <v>308987.34000000003</v>
      </c>
    </row>
    <row r="149" spans="1:3" ht="12.75" x14ac:dyDescent="0.2">
      <c r="A149" s="18" t="s">
        <v>0</v>
      </c>
      <c r="B149" s="19">
        <v>1</v>
      </c>
      <c r="C149" s="20">
        <v>102995.78</v>
      </c>
    </row>
    <row r="150" spans="1:3" ht="12.75" x14ac:dyDescent="0.2">
      <c r="A150" s="18" t="s">
        <v>11</v>
      </c>
      <c r="B150" s="19">
        <v>1</v>
      </c>
      <c r="C150" s="20">
        <v>102995.78</v>
      </c>
    </row>
    <row r="151" spans="1:3" ht="12.75" x14ac:dyDescent="0.2">
      <c r="A151" s="18" t="s">
        <v>12</v>
      </c>
      <c r="B151" s="19">
        <v>1</v>
      </c>
      <c r="C151" s="20">
        <v>102995.78</v>
      </c>
    </row>
    <row r="152" spans="1:3" ht="15.75" x14ac:dyDescent="0.25">
      <c r="A152" s="15" t="s">
        <v>8</v>
      </c>
      <c r="B152" s="17">
        <v>1</v>
      </c>
      <c r="C152" s="16">
        <v>102995.78</v>
      </c>
    </row>
    <row r="153" spans="1:3" ht="22.5" customHeight="1" x14ac:dyDescent="0.25">
      <c r="A153" s="6" t="s">
        <v>268</v>
      </c>
      <c r="B153" s="17">
        <f>B154+B155+B157+B158</f>
        <v>4</v>
      </c>
      <c r="C153" s="16">
        <f>C154+C155+C157+C158</f>
        <v>246742.92</v>
      </c>
    </row>
    <row r="154" spans="1:3" ht="15.75" x14ac:dyDescent="0.25">
      <c r="A154" s="15" t="s">
        <v>6</v>
      </c>
      <c r="B154" s="17">
        <v>2</v>
      </c>
      <c r="C154" s="16">
        <v>123371.46</v>
      </c>
    </row>
    <row r="155" spans="1:3" ht="15.75" x14ac:dyDescent="0.25">
      <c r="A155" s="15" t="s">
        <v>7</v>
      </c>
      <c r="B155" s="17">
        <f>SUM(B156:B156)</f>
        <v>0</v>
      </c>
      <c r="C155" s="16">
        <f>SUM(C156:C156)</f>
        <v>0</v>
      </c>
    </row>
    <row r="156" spans="1:3" ht="12.75" x14ac:dyDescent="0.2">
      <c r="A156" s="18" t="s">
        <v>11</v>
      </c>
      <c r="B156" s="19">
        <v>0</v>
      </c>
      <c r="C156" s="20">
        <v>0</v>
      </c>
    </row>
    <row r="157" spans="1:3" ht="15.75" x14ac:dyDescent="0.25">
      <c r="A157" s="15" t="s">
        <v>8</v>
      </c>
      <c r="B157" s="17">
        <v>1</v>
      </c>
      <c r="C157" s="16">
        <v>61685.73</v>
      </c>
    </row>
    <row r="158" spans="1:3" ht="15.75" x14ac:dyDescent="0.25">
      <c r="A158" s="15" t="s">
        <v>9</v>
      </c>
      <c r="B158" s="17">
        <v>1</v>
      </c>
      <c r="C158" s="16">
        <v>61685.73</v>
      </c>
    </row>
    <row r="159" spans="1:3" ht="9" customHeight="1" x14ac:dyDescent="0.25">
      <c r="A159" s="221"/>
      <c r="B159" s="222"/>
      <c r="C159" s="223"/>
    </row>
    <row r="160" spans="1:3" ht="32.25" customHeight="1" x14ac:dyDescent="0.2">
      <c r="A160" s="217" t="s">
        <v>251</v>
      </c>
      <c r="B160" s="219" t="s">
        <v>3</v>
      </c>
      <c r="C160" s="220"/>
    </row>
    <row r="161" spans="1:3" ht="18.75" customHeight="1" x14ac:dyDescent="0.2">
      <c r="A161" s="218"/>
      <c r="B161" s="5" t="s">
        <v>4</v>
      </c>
      <c r="C161" s="5" t="s">
        <v>5</v>
      </c>
    </row>
    <row r="162" spans="1:3" ht="29.25" customHeight="1" x14ac:dyDescent="0.25">
      <c r="A162" s="6" t="s">
        <v>266</v>
      </c>
      <c r="B162" s="198">
        <f>B163+B169+B174+B180</f>
        <v>30</v>
      </c>
      <c r="C162" s="16">
        <f>C163+C169+C174+C180</f>
        <v>3452507.1</v>
      </c>
    </row>
    <row r="163" spans="1:3" ht="15.75" x14ac:dyDescent="0.25">
      <c r="A163" s="15" t="s">
        <v>6</v>
      </c>
      <c r="B163" s="17">
        <f>SUM(B164:B168)</f>
        <v>7</v>
      </c>
      <c r="C163" s="16">
        <f>SUM(C164:C168)</f>
        <v>805584.99</v>
      </c>
    </row>
    <row r="164" spans="1:3" ht="12.75" x14ac:dyDescent="0.2">
      <c r="A164" s="18" t="s">
        <v>17</v>
      </c>
      <c r="B164" s="19">
        <v>1</v>
      </c>
      <c r="C164" s="20">
        <v>115083.57</v>
      </c>
    </row>
    <row r="165" spans="1:3" ht="12.75" x14ac:dyDescent="0.2">
      <c r="A165" s="18" t="s">
        <v>10</v>
      </c>
      <c r="B165" s="19">
        <v>0</v>
      </c>
      <c r="C165" s="20">
        <v>0</v>
      </c>
    </row>
    <row r="166" spans="1:3" ht="12.75" x14ac:dyDescent="0.2">
      <c r="A166" s="18" t="s">
        <v>0</v>
      </c>
      <c r="B166" s="19">
        <v>0</v>
      </c>
      <c r="C166" s="20">
        <v>0</v>
      </c>
    </row>
    <row r="167" spans="1:3" ht="12.75" x14ac:dyDescent="0.2">
      <c r="A167" s="18" t="s">
        <v>11</v>
      </c>
      <c r="B167" s="19">
        <v>4</v>
      </c>
      <c r="C167" s="20">
        <v>460334.28</v>
      </c>
    </row>
    <row r="168" spans="1:3" ht="12.75" x14ac:dyDescent="0.2">
      <c r="A168" s="18" t="s">
        <v>12</v>
      </c>
      <c r="B168" s="19">
        <v>2</v>
      </c>
      <c r="C168" s="20">
        <v>230167.14</v>
      </c>
    </row>
    <row r="169" spans="1:3" ht="15.75" x14ac:dyDescent="0.25">
      <c r="A169" s="15" t="s">
        <v>7</v>
      </c>
      <c r="B169" s="17">
        <f>SUM(B170:B173)</f>
        <v>6</v>
      </c>
      <c r="C169" s="16">
        <f>SUM(C170:C173)</f>
        <v>690501.42</v>
      </c>
    </row>
    <row r="170" spans="1:3" ht="12.75" x14ac:dyDescent="0.2">
      <c r="A170" s="18" t="s">
        <v>17</v>
      </c>
      <c r="B170" s="19">
        <v>0</v>
      </c>
      <c r="C170" s="20">
        <v>0</v>
      </c>
    </row>
    <row r="171" spans="1:3" ht="12.75" x14ac:dyDescent="0.2">
      <c r="A171" s="18" t="s">
        <v>0</v>
      </c>
      <c r="B171" s="19">
        <v>0</v>
      </c>
      <c r="C171" s="20">
        <v>0</v>
      </c>
    </row>
    <row r="172" spans="1:3" ht="12.75" x14ac:dyDescent="0.2">
      <c r="A172" s="18" t="s">
        <v>11</v>
      </c>
      <c r="B172" s="19">
        <v>0</v>
      </c>
      <c r="C172" s="20">
        <v>0</v>
      </c>
    </row>
    <row r="173" spans="1:3" ht="12.75" x14ac:dyDescent="0.2">
      <c r="A173" s="18" t="s">
        <v>12</v>
      </c>
      <c r="B173" s="19">
        <v>6</v>
      </c>
      <c r="C173" s="20">
        <v>690501.42</v>
      </c>
    </row>
    <row r="174" spans="1:3" ht="15.75" x14ac:dyDescent="0.25">
      <c r="A174" s="15" t="s">
        <v>8</v>
      </c>
      <c r="B174" s="17">
        <f>SUM(B175:B179)</f>
        <v>5</v>
      </c>
      <c r="C174" s="16">
        <f>SUM(C175:C179)</f>
        <v>575417.85</v>
      </c>
    </row>
    <row r="175" spans="1:3" ht="12.75" x14ac:dyDescent="0.2">
      <c r="A175" s="18" t="s">
        <v>17</v>
      </c>
      <c r="B175" s="19">
        <v>0</v>
      </c>
      <c r="C175" s="20">
        <v>0</v>
      </c>
    </row>
    <row r="176" spans="1:3" ht="12.75" x14ac:dyDescent="0.2">
      <c r="A176" s="18" t="s">
        <v>10</v>
      </c>
      <c r="B176" s="19">
        <v>0</v>
      </c>
      <c r="C176" s="20">
        <v>0</v>
      </c>
    </row>
    <row r="177" spans="1:3" ht="12.75" x14ac:dyDescent="0.2">
      <c r="A177" s="18" t="s">
        <v>0</v>
      </c>
      <c r="B177" s="19">
        <v>0</v>
      </c>
      <c r="C177" s="20">
        <v>0</v>
      </c>
    </row>
    <row r="178" spans="1:3" ht="12.75" x14ac:dyDescent="0.2">
      <c r="A178" s="18" t="s">
        <v>11</v>
      </c>
      <c r="B178" s="19">
        <v>2</v>
      </c>
      <c r="C178" s="20">
        <v>230167.14</v>
      </c>
    </row>
    <row r="179" spans="1:3" ht="12.75" x14ac:dyDescent="0.2">
      <c r="A179" s="18" t="s">
        <v>12</v>
      </c>
      <c r="B179" s="19">
        <v>3</v>
      </c>
      <c r="C179" s="20">
        <v>345250.71</v>
      </c>
    </row>
    <row r="180" spans="1:3" ht="15.75" x14ac:dyDescent="0.25">
      <c r="A180" s="15" t="s">
        <v>9</v>
      </c>
      <c r="B180" s="17">
        <v>12</v>
      </c>
      <c r="C180" s="16">
        <v>1381002.84</v>
      </c>
    </row>
    <row r="181" spans="1:3" ht="9" customHeight="1" x14ac:dyDescent="0.25">
      <c r="A181" s="221"/>
      <c r="B181" s="222"/>
      <c r="C181" s="223"/>
    </row>
    <row r="182" spans="1:3" ht="40.5" customHeight="1" x14ac:dyDescent="0.2">
      <c r="A182" s="217" t="s">
        <v>249</v>
      </c>
      <c r="B182" s="219" t="s">
        <v>3</v>
      </c>
      <c r="C182" s="220"/>
    </row>
    <row r="183" spans="1:3" ht="20.25" customHeight="1" x14ac:dyDescent="0.2">
      <c r="A183" s="218"/>
      <c r="B183" s="5" t="s">
        <v>4</v>
      </c>
      <c r="C183" s="5" t="s">
        <v>5</v>
      </c>
    </row>
    <row r="184" spans="1:3" ht="25.5" customHeight="1" x14ac:dyDescent="0.25">
      <c r="A184" s="6" t="s">
        <v>259</v>
      </c>
      <c r="B184" s="198">
        <f>B185+B186+B191+B192</f>
        <v>109</v>
      </c>
      <c r="C184" s="16">
        <f>C185+C186+C191+C192</f>
        <v>24486339.879999999</v>
      </c>
    </row>
    <row r="185" spans="1:3" ht="15.75" x14ac:dyDescent="0.25">
      <c r="A185" s="15" t="s">
        <v>6</v>
      </c>
      <c r="B185" s="17">
        <v>24</v>
      </c>
      <c r="C185" s="16">
        <v>5391487.6799999997</v>
      </c>
    </row>
    <row r="186" spans="1:3" ht="15.75" x14ac:dyDescent="0.25">
      <c r="A186" s="15" t="s">
        <v>7</v>
      </c>
      <c r="B186" s="17">
        <f>SUM(B187:B190)</f>
        <v>35</v>
      </c>
      <c r="C186" s="16">
        <f>SUM(C187:C190)</f>
        <v>7862586.2000000002</v>
      </c>
    </row>
    <row r="187" spans="1:3" ht="12.75" x14ac:dyDescent="0.2">
      <c r="A187" s="18" t="s">
        <v>17</v>
      </c>
      <c r="B187" s="19">
        <v>20</v>
      </c>
      <c r="C187" s="20">
        <v>4492906.4000000004</v>
      </c>
    </row>
    <row r="188" spans="1:3" ht="12.75" x14ac:dyDescent="0.2">
      <c r="A188" s="18" t="s">
        <v>10</v>
      </c>
      <c r="B188" s="19">
        <v>2</v>
      </c>
      <c r="C188" s="20">
        <v>449290.64</v>
      </c>
    </row>
    <row r="189" spans="1:3" ht="12.75" x14ac:dyDescent="0.2">
      <c r="A189" s="18" t="s">
        <v>11</v>
      </c>
      <c r="B189" s="19">
        <v>7</v>
      </c>
      <c r="C189" s="20">
        <v>1572517.24</v>
      </c>
    </row>
    <row r="190" spans="1:3" ht="12.75" x14ac:dyDescent="0.2">
      <c r="A190" s="18" t="s">
        <v>12</v>
      </c>
      <c r="B190" s="19">
        <v>6</v>
      </c>
      <c r="C190" s="20">
        <v>1347871.92</v>
      </c>
    </row>
    <row r="191" spans="1:3" ht="15.75" x14ac:dyDescent="0.25">
      <c r="A191" s="15" t="s">
        <v>8</v>
      </c>
      <c r="B191" s="17">
        <v>25</v>
      </c>
      <c r="C191" s="16">
        <v>5616133</v>
      </c>
    </row>
    <row r="192" spans="1:3" ht="15.75" x14ac:dyDescent="0.25">
      <c r="A192" s="15" t="s">
        <v>9</v>
      </c>
      <c r="B192" s="17">
        <v>25</v>
      </c>
      <c r="C192" s="16">
        <v>5616133</v>
      </c>
    </row>
    <row r="193" spans="1:3" ht="25.5" customHeight="1" x14ac:dyDescent="0.25">
      <c r="A193" s="6" t="s">
        <v>269</v>
      </c>
      <c r="B193" s="198">
        <f>B194+B199+B205+B211</f>
        <v>63</v>
      </c>
      <c r="C193" s="16">
        <f>C194+C199+C205+C211</f>
        <v>20737173.870000001</v>
      </c>
    </row>
    <row r="194" spans="1:3" ht="15.75" x14ac:dyDescent="0.25">
      <c r="A194" s="15" t="s">
        <v>6</v>
      </c>
      <c r="B194" s="17">
        <f>SUM(B195:B198)</f>
        <v>11</v>
      </c>
      <c r="C194" s="16">
        <f>SUM(C195:C198)</f>
        <v>3620776.39</v>
      </c>
    </row>
    <row r="195" spans="1:3" ht="12.75" x14ac:dyDescent="0.2">
      <c r="A195" s="18" t="s">
        <v>17</v>
      </c>
      <c r="B195" s="19">
        <v>5</v>
      </c>
      <c r="C195" s="20">
        <v>1645807.45</v>
      </c>
    </row>
    <row r="196" spans="1:3" ht="12.75" x14ac:dyDescent="0.2">
      <c r="A196" s="18" t="s">
        <v>10</v>
      </c>
      <c r="B196" s="19">
        <v>1</v>
      </c>
      <c r="C196" s="20">
        <v>329161.49</v>
      </c>
    </row>
    <row r="197" spans="1:3" ht="12.75" x14ac:dyDescent="0.2">
      <c r="A197" s="18" t="s">
        <v>11</v>
      </c>
      <c r="B197" s="19">
        <v>2</v>
      </c>
      <c r="C197" s="20">
        <v>658322.98</v>
      </c>
    </row>
    <row r="198" spans="1:3" ht="12.75" x14ac:dyDescent="0.2">
      <c r="A198" s="18" t="s">
        <v>12</v>
      </c>
      <c r="B198" s="19">
        <v>3</v>
      </c>
      <c r="C198" s="20">
        <v>987484.47</v>
      </c>
    </row>
    <row r="199" spans="1:3" ht="15.75" x14ac:dyDescent="0.25">
      <c r="A199" s="15" t="s">
        <v>7</v>
      </c>
      <c r="B199" s="17">
        <f>SUM(B200:B204)</f>
        <v>13</v>
      </c>
      <c r="C199" s="16">
        <f>SUM(C200:C204)</f>
        <v>4279099.37</v>
      </c>
    </row>
    <row r="200" spans="1:3" ht="12.75" x14ac:dyDescent="0.2">
      <c r="A200" s="18" t="s">
        <v>17</v>
      </c>
      <c r="B200" s="19">
        <v>7</v>
      </c>
      <c r="C200" s="20">
        <v>2304130.4300000002</v>
      </c>
    </row>
    <row r="201" spans="1:3" ht="12.75" x14ac:dyDescent="0.2">
      <c r="A201" s="18" t="s">
        <v>10</v>
      </c>
      <c r="B201" s="19">
        <v>1</v>
      </c>
      <c r="C201" s="20">
        <v>329161.49</v>
      </c>
    </row>
    <row r="202" spans="1:3" ht="12.75" x14ac:dyDescent="0.2">
      <c r="A202" s="18" t="s">
        <v>0</v>
      </c>
      <c r="B202" s="19">
        <v>0</v>
      </c>
      <c r="C202" s="20">
        <v>0</v>
      </c>
    </row>
    <row r="203" spans="1:3" ht="12.75" x14ac:dyDescent="0.2">
      <c r="A203" s="18" t="s">
        <v>11</v>
      </c>
      <c r="B203" s="19">
        <v>4</v>
      </c>
      <c r="C203" s="20">
        <v>1316645.96</v>
      </c>
    </row>
    <row r="204" spans="1:3" ht="12.75" x14ac:dyDescent="0.2">
      <c r="A204" s="18" t="s">
        <v>12</v>
      </c>
      <c r="B204" s="19">
        <v>1</v>
      </c>
      <c r="C204" s="20">
        <v>329161.49</v>
      </c>
    </row>
    <row r="205" spans="1:3" ht="15.75" x14ac:dyDescent="0.25">
      <c r="A205" s="15" t="s">
        <v>8</v>
      </c>
      <c r="B205" s="17">
        <f>SUM(B206:B210)</f>
        <v>19</v>
      </c>
      <c r="C205" s="16">
        <f>SUM(C206:C210)</f>
        <v>6254068.3099999996</v>
      </c>
    </row>
    <row r="206" spans="1:3" ht="12.75" x14ac:dyDescent="0.2">
      <c r="A206" s="18" t="s">
        <v>17</v>
      </c>
      <c r="B206" s="19">
        <v>4</v>
      </c>
      <c r="C206" s="20">
        <v>1316645.96</v>
      </c>
    </row>
    <row r="207" spans="1:3" ht="12.75" x14ac:dyDescent="0.2">
      <c r="A207" s="18" t="s">
        <v>10</v>
      </c>
      <c r="B207" s="19">
        <v>4</v>
      </c>
      <c r="C207" s="20">
        <v>1316645.96</v>
      </c>
    </row>
    <row r="208" spans="1:3" ht="12.75" x14ac:dyDescent="0.2">
      <c r="A208" s="18" t="s">
        <v>0</v>
      </c>
      <c r="B208" s="19">
        <v>3</v>
      </c>
      <c r="C208" s="20">
        <v>987484.47</v>
      </c>
    </row>
    <row r="209" spans="1:3" ht="12.75" x14ac:dyDescent="0.2">
      <c r="A209" s="18" t="s">
        <v>11</v>
      </c>
      <c r="B209" s="19">
        <v>4</v>
      </c>
      <c r="C209" s="20">
        <v>1316645.96</v>
      </c>
    </row>
    <row r="210" spans="1:3" ht="12.75" x14ac:dyDescent="0.2">
      <c r="A210" s="18" t="s">
        <v>12</v>
      </c>
      <c r="B210" s="19">
        <v>4</v>
      </c>
      <c r="C210" s="20">
        <v>1316645.96</v>
      </c>
    </row>
    <row r="211" spans="1:3" ht="15.75" x14ac:dyDescent="0.25">
      <c r="A211" s="15" t="s">
        <v>9</v>
      </c>
      <c r="B211" s="17">
        <v>20</v>
      </c>
      <c r="C211" s="16">
        <v>6583229.7999999998</v>
      </c>
    </row>
    <row r="212" spans="1:3" ht="35.25" customHeight="1" x14ac:dyDescent="0.2">
      <c r="A212" s="217" t="s">
        <v>245</v>
      </c>
      <c r="B212" s="219" t="s">
        <v>3</v>
      </c>
      <c r="C212" s="220"/>
    </row>
    <row r="213" spans="1:3" ht="19.5" customHeight="1" x14ac:dyDescent="0.2">
      <c r="A213" s="218"/>
      <c r="B213" s="5" t="s">
        <v>4</v>
      </c>
      <c r="C213" s="5" t="s">
        <v>5</v>
      </c>
    </row>
    <row r="214" spans="1:3" ht="24" customHeight="1" x14ac:dyDescent="0.25">
      <c r="A214" s="6" t="s">
        <v>259</v>
      </c>
      <c r="B214" s="198">
        <f>B215+B216+B222+B223</f>
        <v>275</v>
      </c>
      <c r="C214" s="16">
        <f>C215+C216+C222+C223</f>
        <v>61777463</v>
      </c>
    </row>
    <row r="215" spans="1:3" ht="15.75" x14ac:dyDescent="0.25">
      <c r="A215" s="15" t="s">
        <v>6</v>
      </c>
      <c r="B215" s="17">
        <v>75</v>
      </c>
      <c r="C215" s="16">
        <v>16848399</v>
      </c>
    </row>
    <row r="216" spans="1:3" ht="15.75" x14ac:dyDescent="0.25">
      <c r="A216" s="15" t="s">
        <v>7</v>
      </c>
      <c r="B216" s="17">
        <f>SUM(B217:B221)</f>
        <v>50</v>
      </c>
      <c r="C216" s="16">
        <f>SUM(C217:C221)</f>
        <v>11232266</v>
      </c>
    </row>
    <row r="217" spans="1:3" ht="12.75" x14ac:dyDescent="0.2">
      <c r="A217" s="18" t="s">
        <v>17</v>
      </c>
      <c r="B217" s="19">
        <v>4</v>
      </c>
      <c r="C217" s="20">
        <v>898581.28</v>
      </c>
    </row>
    <row r="218" spans="1:3" ht="12.75" x14ac:dyDescent="0.2">
      <c r="A218" s="18" t="s">
        <v>10</v>
      </c>
      <c r="B218" s="19">
        <v>5</v>
      </c>
      <c r="C218" s="20">
        <v>1123226.6000000001</v>
      </c>
    </row>
    <row r="219" spans="1:3" ht="12.75" x14ac:dyDescent="0.2">
      <c r="A219" s="18" t="s">
        <v>0</v>
      </c>
      <c r="B219" s="19">
        <v>2</v>
      </c>
      <c r="C219" s="20">
        <v>449290.64</v>
      </c>
    </row>
    <row r="220" spans="1:3" ht="12.75" x14ac:dyDescent="0.2">
      <c r="A220" s="18" t="s">
        <v>11</v>
      </c>
      <c r="B220" s="19">
        <v>13</v>
      </c>
      <c r="C220" s="20">
        <v>2920389.16</v>
      </c>
    </row>
    <row r="221" spans="1:3" ht="12.75" x14ac:dyDescent="0.2">
      <c r="A221" s="18" t="s">
        <v>12</v>
      </c>
      <c r="B221" s="19">
        <v>26</v>
      </c>
      <c r="C221" s="20">
        <v>5840778.3200000003</v>
      </c>
    </row>
    <row r="222" spans="1:3" ht="15.75" x14ac:dyDescent="0.25">
      <c r="A222" s="15" t="s">
        <v>8</v>
      </c>
      <c r="B222" s="17">
        <v>75</v>
      </c>
      <c r="C222" s="16">
        <v>16848399</v>
      </c>
    </row>
    <row r="223" spans="1:3" ht="15.75" x14ac:dyDescent="0.25">
      <c r="A223" s="15" t="s">
        <v>9</v>
      </c>
      <c r="B223" s="17">
        <v>75</v>
      </c>
      <c r="C223" s="16">
        <v>16848399</v>
      </c>
    </row>
    <row r="224" spans="1:3" ht="26.25" customHeight="1" x14ac:dyDescent="0.25">
      <c r="A224" s="6" t="s">
        <v>269</v>
      </c>
      <c r="B224" s="198">
        <f>B225+B231+B237+B238</f>
        <v>91</v>
      </c>
      <c r="C224" s="16">
        <f>C225+C231+C237+C238</f>
        <v>29953695.59</v>
      </c>
    </row>
    <row r="225" spans="1:3" ht="15.75" x14ac:dyDescent="0.25">
      <c r="A225" s="15" t="s">
        <v>6</v>
      </c>
      <c r="B225" s="17">
        <f>SUM(B226:B230)</f>
        <v>23</v>
      </c>
      <c r="C225" s="16">
        <f>SUM(C226:C230)</f>
        <v>7570714.2699999996</v>
      </c>
    </row>
    <row r="226" spans="1:3" ht="12.75" x14ac:dyDescent="0.2">
      <c r="A226" s="18" t="s">
        <v>17</v>
      </c>
      <c r="B226" s="19">
        <v>5</v>
      </c>
      <c r="C226" s="20">
        <v>1645807.45</v>
      </c>
    </row>
    <row r="227" spans="1:3" ht="12.75" x14ac:dyDescent="0.2">
      <c r="A227" s="18" t="s">
        <v>10</v>
      </c>
      <c r="B227" s="19">
        <v>2</v>
      </c>
      <c r="C227" s="20">
        <v>658322.98</v>
      </c>
    </row>
    <row r="228" spans="1:3" ht="12.75" x14ac:dyDescent="0.2">
      <c r="A228" s="18" t="s">
        <v>0</v>
      </c>
      <c r="B228" s="19">
        <v>2</v>
      </c>
      <c r="C228" s="20">
        <v>658322.98</v>
      </c>
    </row>
    <row r="229" spans="1:3" ht="12.75" x14ac:dyDescent="0.2">
      <c r="A229" s="18" t="s">
        <v>11</v>
      </c>
      <c r="B229" s="19">
        <v>7</v>
      </c>
      <c r="C229" s="20">
        <v>2304130.4300000002</v>
      </c>
    </row>
    <row r="230" spans="1:3" ht="12.75" x14ac:dyDescent="0.2">
      <c r="A230" s="18" t="s">
        <v>12</v>
      </c>
      <c r="B230" s="19">
        <v>7</v>
      </c>
      <c r="C230" s="20">
        <v>2304130.4300000002</v>
      </c>
    </row>
    <row r="231" spans="1:3" ht="15.75" x14ac:dyDescent="0.25">
      <c r="A231" s="15" t="s">
        <v>7</v>
      </c>
      <c r="B231" s="17">
        <f>SUM(B232:B236)</f>
        <v>18</v>
      </c>
      <c r="C231" s="16">
        <f>SUM(C232:C236)</f>
        <v>5924906.8200000003</v>
      </c>
    </row>
    <row r="232" spans="1:3" ht="12.75" x14ac:dyDescent="0.2">
      <c r="A232" s="18" t="s">
        <v>17</v>
      </c>
      <c r="B232" s="19">
        <v>2</v>
      </c>
      <c r="C232" s="20">
        <v>658322.98</v>
      </c>
    </row>
    <row r="233" spans="1:3" ht="12.75" x14ac:dyDescent="0.2">
      <c r="A233" s="18" t="s">
        <v>10</v>
      </c>
      <c r="B233" s="19">
        <v>2</v>
      </c>
      <c r="C233" s="20">
        <v>658322.98</v>
      </c>
    </row>
    <row r="234" spans="1:3" ht="12.75" x14ac:dyDescent="0.2">
      <c r="A234" s="18" t="s">
        <v>0</v>
      </c>
      <c r="B234" s="19">
        <v>0</v>
      </c>
      <c r="C234" s="20">
        <v>0</v>
      </c>
    </row>
    <row r="235" spans="1:3" ht="12.75" x14ac:dyDescent="0.2">
      <c r="A235" s="18" t="s">
        <v>11</v>
      </c>
      <c r="B235" s="19">
        <v>2</v>
      </c>
      <c r="C235" s="20">
        <v>658322.98</v>
      </c>
    </row>
    <row r="236" spans="1:3" ht="12.75" x14ac:dyDescent="0.2">
      <c r="A236" s="18" t="s">
        <v>12</v>
      </c>
      <c r="B236" s="19">
        <v>12</v>
      </c>
      <c r="C236" s="20">
        <v>3949937.88</v>
      </c>
    </row>
    <row r="237" spans="1:3" ht="15.75" x14ac:dyDescent="0.25">
      <c r="A237" s="15" t="s">
        <v>8</v>
      </c>
      <c r="B237" s="17">
        <v>25</v>
      </c>
      <c r="C237" s="16">
        <v>8229037.25</v>
      </c>
    </row>
    <row r="238" spans="1:3" ht="15.75" x14ac:dyDescent="0.25">
      <c r="A238" s="15" t="s">
        <v>9</v>
      </c>
      <c r="B238" s="17">
        <v>25</v>
      </c>
      <c r="C238" s="16">
        <v>8229037.25</v>
      </c>
    </row>
  </sheetData>
  <mergeCells count="21">
    <mergeCell ref="A14:A15"/>
    <mergeCell ref="B14:C14"/>
    <mergeCell ref="B1:C1"/>
    <mergeCell ref="A2:C2"/>
    <mergeCell ref="A3:A4"/>
    <mergeCell ref="B3:C3"/>
    <mergeCell ref="A13:C13"/>
    <mergeCell ref="A37:C37"/>
    <mergeCell ref="A38:A39"/>
    <mergeCell ref="B38:C38"/>
    <mergeCell ref="A65:C65"/>
    <mergeCell ref="A66:A67"/>
    <mergeCell ref="B66:C66"/>
    <mergeCell ref="A212:A213"/>
    <mergeCell ref="B212:C212"/>
    <mergeCell ref="A159:C159"/>
    <mergeCell ref="A160:A161"/>
    <mergeCell ref="B160:C160"/>
    <mergeCell ref="A181:C181"/>
    <mergeCell ref="A182:A183"/>
    <mergeCell ref="B182:C182"/>
  </mergeCells>
  <pageMargins left="0.7" right="0.7" top="0.75" bottom="0.75" header="0.3" footer="0.3"/>
  <pageSetup paperSize="9" scale="56" orientation="portrait" r:id="rId1"/>
  <rowBreaks count="2" manualBreakCount="2">
    <brk id="64" max="16383" man="1"/>
    <brk id="145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view="pageBreakPreview" zoomScale="96" zoomScaleNormal="100" zoomScaleSheetLayoutView="96" workbookViewId="0">
      <pane xSplit="2" ySplit="4" topLeftCell="H5" activePane="bottomRight" state="frozen"/>
      <selection pane="topRight" activeCell="C1" sqref="C1"/>
      <selection pane="bottomLeft" activeCell="A5" sqref="A5"/>
      <selection pane="bottomRight" activeCell="T12" sqref="T12"/>
    </sheetView>
  </sheetViews>
  <sheetFormatPr defaultRowHeight="12.75" x14ac:dyDescent="0.2"/>
  <cols>
    <col min="2" max="2" width="25.1640625" customWidth="1"/>
    <col min="3" max="3" width="13.83203125" customWidth="1"/>
    <col min="4" max="4" width="15.1640625" customWidth="1"/>
    <col min="5" max="5" width="12.1640625" customWidth="1"/>
    <col min="6" max="7" width="14.5" customWidth="1"/>
    <col min="8" max="8" width="15" customWidth="1"/>
    <col min="9" max="9" width="14.5" customWidth="1"/>
    <col min="10" max="11" width="13.33203125" customWidth="1"/>
    <col min="12" max="12" width="14" customWidth="1"/>
    <col min="13" max="13" width="13.5" customWidth="1"/>
    <col min="14" max="14" width="15" customWidth="1"/>
    <col min="15" max="15" width="13.1640625" customWidth="1"/>
    <col min="16" max="17" width="9.33203125" style="138"/>
    <col min="18" max="21" width="14.5" style="124" customWidth="1"/>
    <col min="22" max="22" width="15.1640625" style="124" customWidth="1"/>
    <col min="23" max="23" width="14.1640625" style="124" customWidth="1"/>
  </cols>
  <sheetData>
    <row r="1" spans="1:23" ht="26.25" customHeight="1" x14ac:dyDescent="0.2">
      <c r="L1" s="290" t="s">
        <v>180</v>
      </c>
      <c r="M1" s="290"/>
      <c r="N1" s="290"/>
      <c r="O1" s="290"/>
    </row>
    <row r="2" spans="1:23" ht="30" customHeight="1" x14ac:dyDescent="0.2">
      <c r="A2" s="291" t="s">
        <v>179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R2" s="122"/>
      <c r="S2" s="122"/>
      <c r="T2" s="122"/>
      <c r="U2" s="122"/>
      <c r="V2" s="122"/>
      <c r="W2" s="122"/>
    </row>
    <row r="3" spans="1:23" ht="26.25" customHeight="1" x14ac:dyDescent="0.2">
      <c r="A3" s="292" t="s">
        <v>28</v>
      </c>
      <c r="B3" s="294" t="s">
        <v>156</v>
      </c>
      <c r="C3" s="284" t="s">
        <v>177</v>
      </c>
      <c r="D3" s="285"/>
      <c r="E3" s="285"/>
      <c r="F3" s="285"/>
      <c r="G3" s="286"/>
      <c r="H3" s="287" t="s">
        <v>119</v>
      </c>
      <c r="I3" s="296" t="s">
        <v>171</v>
      </c>
      <c r="J3" s="284" t="s">
        <v>178</v>
      </c>
      <c r="K3" s="285"/>
      <c r="L3" s="285"/>
      <c r="M3" s="285"/>
      <c r="N3" s="286"/>
      <c r="O3" s="287" t="s">
        <v>119</v>
      </c>
      <c r="R3" s="284" t="s">
        <v>274</v>
      </c>
      <c r="S3" s="285"/>
      <c r="T3" s="285"/>
      <c r="U3" s="285"/>
      <c r="V3" s="286"/>
      <c r="W3" s="287" t="s">
        <v>119</v>
      </c>
    </row>
    <row r="4" spans="1:23" ht="76.5" customHeight="1" x14ac:dyDescent="0.2">
      <c r="A4" s="293"/>
      <c r="B4" s="295"/>
      <c r="C4" s="125" t="s">
        <v>157</v>
      </c>
      <c r="D4" s="125" t="s">
        <v>158</v>
      </c>
      <c r="E4" s="125" t="s">
        <v>159</v>
      </c>
      <c r="F4" s="125" t="s">
        <v>160</v>
      </c>
      <c r="G4" s="125" t="s">
        <v>172</v>
      </c>
      <c r="H4" s="288"/>
      <c r="I4" s="297"/>
      <c r="J4" s="125" t="s">
        <v>157</v>
      </c>
      <c r="K4" s="125" t="s">
        <v>158</v>
      </c>
      <c r="L4" s="125" t="s">
        <v>159</v>
      </c>
      <c r="M4" s="125" t="s">
        <v>160</v>
      </c>
      <c r="N4" s="125" t="s">
        <v>172</v>
      </c>
      <c r="O4" s="288"/>
      <c r="R4" s="125" t="s">
        <v>173</v>
      </c>
      <c r="S4" s="125" t="s">
        <v>158</v>
      </c>
      <c r="T4" s="125" t="s">
        <v>174</v>
      </c>
      <c r="U4" s="125" t="s">
        <v>175</v>
      </c>
      <c r="V4" s="125" t="s">
        <v>172</v>
      </c>
      <c r="W4" s="288"/>
    </row>
    <row r="5" spans="1:23" ht="25.5" x14ac:dyDescent="0.2">
      <c r="A5" s="106">
        <v>560002</v>
      </c>
      <c r="B5" s="107" t="s">
        <v>40</v>
      </c>
      <c r="C5" s="126">
        <v>213353</v>
      </c>
      <c r="D5" s="126">
        <v>66347</v>
      </c>
      <c r="E5" s="126">
        <v>113457</v>
      </c>
      <c r="F5" s="126">
        <v>10073</v>
      </c>
      <c r="G5" s="126">
        <v>49052</v>
      </c>
      <c r="H5" s="139">
        <v>452282</v>
      </c>
      <c r="I5" s="140">
        <v>64.319999999999993</v>
      </c>
      <c r="J5" s="126">
        <f>C5/100*I5</f>
        <v>137229</v>
      </c>
      <c r="K5" s="126">
        <f>D5/100*I5</f>
        <v>42674</v>
      </c>
      <c r="L5" s="126">
        <f>E5/100*I5</f>
        <v>72976</v>
      </c>
      <c r="M5" s="126">
        <f>F5/100*I5</f>
        <v>6479</v>
      </c>
      <c r="N5" s="126">
        <f>G5/100*I5</f>
        <v>31550</v>
      </c>
      <c r="O5" s="139">
        <f t="shared" ref="O5:O63" si="0">SUM(J5:N5)</f>
        <v>290908</v>
      </c>
      <c r="P5" s="141"/>
      <c r="R5" s="126">
        <f t="shared" ref="R5:W20" si="1">C5-J5</f>
        <v>76124</v>
      </c>
      <c r="S5" s="126">
        <f t="shared" si="1"/>
        <v>23673</v>
      </c>
      <c r="T5" s="126">
        <f t="shared" si="1"/>
        <v>40481</v>
      </c>
      <c r="U5" s="126">
        <f t="shared" si="1"/>
        <v>3594</v>
      </c>
      <c r="V5" s="126">
        <f t="shared" si="1"/>
        <v>17502</v>
      </c>
      <c r="W5" s="130">
        <f t="shared" si="1"/>
        <v>161374</v>
      </c>
    </row>
    <row r="6" spans="1:23" ht="38.25" x14ac:dyDescent="0.2">
      <c r="A6" s="106">
        <v>560014</v>
      </c>
      <c r="B6" s="107" t="s">
        <v>41</v>
      </c>
      <c r="C6" s="126">
        <v>32874</v>
      </c>
      <c r="D6" s="126">
        <v>12061</v>
      </c>
      <c r="E6" s="126">
        <v>8505</v>
      </c>
      <c r="F6" s="126">
        <v>16046</v>
      </c>
      <c r="G6" s="126">
        <v>18512</v>
      </c>
      <c r="H6" s="139">
        <v>87998</v>
      </c>
      <c r="I6" s="140">
        <v>86.92</v>
      </c>
      <c r="J6" s="126">
        <f t="shared" ref="J6:J64" si="2">C6/100*I6</f>
        <v>28574</v>
      </c>
      <c r="K6" s="126">
        <f t="shared" ref="K6:K64" si="3">D6/100*I6</f>
        <v>10483</v>
      </c>
      <c r="L6" s="126">
        <f t="shared" ref="L6:L64" si="4">E6/100*I6</f>
        <v>7393</v>
      </c>
      <c r="M6" s="126">
        <f t="shared" ref="M6:M64" si="5">F6/100*I6</f>
        <v>13947</v>
      </c>
      <c r="N6" s="126">
        <f t="shared" ref="N6:N64" si="6">G6/100*I6</f>
        <v>16091</v>
      </c>
      <c r="O6" s="139">
        <f t="shared" si="0"/>
        <v>76488</v>
      </c>
      <c r="P6" s="141"/>
      <c r="R6" s="126">
        <f t="shared" si="1"/>
        <v>4300</v>
      </c>
      <c r="S6" s="126">
        <f t="shared" si="1"/>
        <v>1578</v>
      </c>
      <c r="T6" s="126">
        <f t="shared" si="1"/>
        <v>1112</v>
      </c>
      <c r="U6" s="126">
        <f t="shared" si="1"/>
        <v>2099</v>
      </c>
      <c r="V6" s="126">
        <f t="shared" si="1"/>
        <v>2421</v>
      </c>
      <c r="W6" s="130">
        <f t="shared" si="1"/>
        <v>11510</v>
      </c>
    </row>
    <row r="7" spans="1:23" ht="25.5" x14ac:dyDescent="0.2">
      <c r="A7" s="106">
        <v>560017</v>
      </c>
      <c r="B7" s="107" t="s">
        <v>42</v>
      </c>
      <c r="C7" s="126">
        <v>1399004</v>
      </c>
      <c r="D7" s="126">
        <v>123920</v>
      </c>
      <c r="E7" s="126">
        <v>74618</v>
      </c>
      <c r="F7" s="126">
        <v>48344</v>
      </c>
      <c r="G7" s="126">
        <v>222681</v>
      </c>
      <c r="H7" s="139">
        <v>1868567</v>
      </c>
      <c r="I7" s="140">
        <v>69.8</v>
      </c>
      <c r="J7" s="126">
        <f t="shared" si="2"/>
        <v>976505</v>
      </c>
      <c r="K7" s="126">
        <f t="shared" si="3"/>
        <v>86496</v>
      </c>
      <c r="L7" s="126">
        <f t="shared" si="4"/>
        <v>52083</v>
      </c>
      <c r="M7" s="126">
        <f t="shared" si="5"/>
        <v>33744</v>
      </c>
      <c r="N7" s="126">
        <f t="shared" si="6"/>
        <v>155431</v>
      </c>
      <c r="O7" s="139">
        <f t="shared" si="0"/>
        <v>1304259</v>
      </c>
      <c r="P7" s="141"/>
      <c r="R7" s="126">
        <f t="shared" si="1"/>
        <v>422499</v>
      </c>
      <c r="S7" s="126">
        <f t="shared" si="1"/>
        <v>37424</v>
      </c>
      <c r="T7" s="126">
        <f t="shared" si="1"/>
        <v>22535</v>
      </c>
      <c r="U7" s="126">
        <f t="shared" si="1"/>
        <v>14600</v>
      </c>
      <c r="V7" s="126">
        <f t="shared" si="1"/>
        <v>67250</v>
      </c>
      <c r="W7" s="130">
        <f t="shared" si="1"/>
        <v>564308</v>
      </c>
    </row>
    <row r="8" spans="1:23" ht="25.5" x14ac:dyDescent="0.2">
      <c r="A8" s="106">
        <v>560019</v>
      </c>
      <c r="B8" s="107" t="s">
        <v>43</v>
      </c>
      <c r="C8" s="126">
        <v>1038391</v>
      </c>
      <c r="D8" s="126">
        <v>160124</v>
      </c>
      <c r="E8" s="126">
        <v>127973</v>
      </c>
      <c r="F8" s="126">
        <v>125851</v>
      </c>
      <c r="G8" s="126">
        <v>330810</v>
      </c>
      <c r="H8" s="139">
        <v>1783149</v>
      </c>
      <c r="I8" s="140">
        <v>91.89</v>
      </c>
      <c r="J8" s="126">
        <f t="shared" si="2"/>
        <v>954177</v>
      </c>
      <c r="K8" s="126">
        <f t="shared" si="3"/>
        <v>147138</v>
      </c>
      <c r="L8" s="126">
        <f t="shared" si="4"/>
        <v>117594</v>
      </c>
      <c r="M8" s="126">
        <f t="shared" si="5"/>
        <v>115644</v>
      </c>
      <c r="N8" s="126">
        <f t="shared" si="6"/>
        <v>303981</v>
      </c>
      <c r="O8" s="139">
        <f t="shared" si="0"/>
        <v>1638534</v>
      </c>
      <c r="P8" s="141"/>
      <c r="R8" s="126">
        <f t="shared" si="1"/>
        <v>84214</v>
      </c>
      <c r="S8" s="126">
        <f t="shared" si="1"/>
        <v>12986</v>
      </c>
      <c r="T8" s="126">
        <f t="shared" si="1"/>
        <v>10379</v>
      </c>
      <c r="U8" s="126">
        <f t="shared" si="1"/>
        <v>10207</v>
      </c>
      <c r="V8" s="126">
        <f t="shared" si="1"/>
        <v>26829</v>
      </c>
      <c r="W8" s="130">
        <f t="shared" si="1"/>
        <v>144615</v>
      </c>
    </row>
    <row r="9" spans="1:23" ht="25.5" x14ac:dyDescent="0.2">
      <c r="A9" s="106">
        <v>560021</v>
      </c>
      <c r="B9" s="107" t="s">
        <v>44</v>
      </c>
      <c r="C9" s="126">
        <v>1948028</v>
      </c>
      <c r="D9" s="126">
        <v>491059</v>
      </c>
      <c r="E9" s="126">
        <v>253605</v>
      </c>
      <c r="F9" s="126">
        <v>68117</v>
      </c>
      <c r="G9" s="126">
        <v>214565</v>
      </c>
      <c r="H9" s="139">
        <v>2975374</v>
      </c>
      <c r="I9" s="140">
        <v>92.87</v>
      </c>
      <c r="J9" s="126">
        <f t="shared" si="2"/>
        <v>1809134</v>
      </c>
      <c r="K9" s="126">
        <f t="shared" si="3"/>
        <v>456046</v>
      </c>
      <c r="L9" s="126">
        <f t="shared" si="4"/>
        <v>235523</v>
      </c>
      <c r="M9" s="126">
        <f t="shared" si="5"/>
        <v>63260</v>
      </c>
      <c r="N9" s="126">
        <f t="shared" si="6"/>
        <v>199267</v>
      </c>
      <c r="O9" s="139">
        <f t="shared" si="0"/>
        <v>2763230</v>
      </c>
      <c r="P9" s="141"/>
      <c r="R9" s="126">
        <f t="shared" si="1"/>
        <v>138894</v>
      </c>
      <c r="S9" s="126">
        <f t="shared" si="1"/>
        <v>35013</v>
      </c>
      <c r="T9" s="126">
        <f t="shared" si="1"/>
        <v>18082</v>
      </c>
      <c r="U9" s="126">
        <f t="shared" si="1"/>
        <v>4857</v>
      </c>
      <c r="V9" s="126">
        <f t="shared" si="1"/>
        <v>15298</v>
      </c>
      <c r="W9" s="130">
        <f t="shared" si="1"/>
        <v>212144</v>
      </c>
    </row>
    <row r="10" spans="1:23" ht="25.5" x14ac:dyDescent="0.2">
      <c r="A10" s="106">
        <v>560022</v>
      </c>
      <c r="B10" s="107" t="s">
        <v>45</v>
      </c>
      <c r="C10" s="126">
        <v>1782529</v>
      </c>
      <c r="D10" s="126">
        <v>416732</v>
      </c>
      <c r="E10" s="126">
        <v>427424</v>
      </c>
      <c r="F10" s="126">
        <v>77785</v>
      </c>
      <c r="G10" s="126">
        <v>496477</v>
      </c>
      <c r="H10" s="139">
        <v>3200947</v>
      </c>
      <c r="I10" s="140">
        <v>84.89</v>
      </c>
      <c r="J10" s="126">
        <f t="shared" si="2"/>
        <v>1513189</v>
      </c>
      <c r="K10" s="126">
        <f t="shared" si="3"/>
        <v>353764</v>
      </c>
      <c r="L10" s="126">
        <f t="shared" si="4"/>
        <v>362840</v>
      </c>
      <c r="M10" s="126">
        <f t="shared" si="5"/>
        <v>66032</v>
      </c>
      <c r="N10" s="126">
        <f t="shared" si="6"/>
        <v>421459</v>
      </c>
      <c r="O10" s="139">
        <f t="shared" si="0"/>
        <v>2717284</v>
      </c>
      <c r="P10" s="141"/>
      <c r="R10" s="126">
        <f t="shared" si="1"/>
        <v>269340</v>
      </c>
      <c r="S10" s="126">
        <f t="shared" si="1"/>
        <v>62968</v>
      </c>
      <c r="T10" s="126">
        <f t="shared" si="1"/>
        <v>64584</v>
      </c>
      <c r="U10" s="126">
        <f t="shared" si="1"/>
        <v>11753</v>
      </c>
      <c r="V10" s="126">
        <f t="shared" si="1"/>
        <v>75018</v>
      </c>
      <c r="W10" s="130">
        <f t="shared" si="1"/>
        <v>483663</v>
      </c>
    </row>
    <row r="11" spans="1:23" ht="25.5" x14ac:dyDescent="0.2">
      <c r="A11" s="106">
        <v>560024</v>
      </c>
      <c r="B11" s="107" t="s">
        <v>46</v>
      </c>
      <c r="C11" s="126">
        <v>1223466</v>
      </c>
      <c r="D11" s="126">
        <v>328170</v>
      </c>
      <c r="E11" s="126">
        <v>137301</v>
      </c>
      <c r="F11" s="126">
        <v>75114</v>
      </c>
      <c r="G11" s="126">
        <v>236189</v>
      </c>
      <c r="H11" s="139">
        <v>2000240</v>
      </c>
      <c r="I11" s="140">
        <v>75.78</v>
      </c>
      <c r="J11" s="126">
        <f t="shared" si="2"/>
        <v>927143</v>
      </c>
      <c r="K11" s="126">
        <f t="shared" si="3"/>
        <v>248687</v>
      </c>
      <c r="L11" s="126">
        <f t="shared" si="4"/>
        <v>104047</v>
      </c>
      <c r="M11" s="126">
        <f t="shared" si="5"/>
        <v>56921</v>
      </c>
      <c r="N11" s="126">
        <f t="shared" si="6"/>
        <v>178984</v>
      </c>
      <c r="O11" s="139">
        <f t="shared" si="0"/>
        <v>1515782</v>
      </c>
      <c r="P11" s="141"/>
      <c r="R11" s="126">
        <f t="shared" si="1"/>
        <v>296323</v>
      </c>
      <c r="S11" s="126">
        <f t="shared" si="1"/>
        <v>79483</v>
      </c>
      <c r="T11" s="126">
        <f t="shared" si="1"/>
        <v>33254</v>
      </c>
      <c r="U11" s="126">
        <f t="shared" si="1"/>
        <v>18193</v>
      </c>
      <c r="V11" s="126">
        <f t="shared" si="1"/>
        <v>57205</v>
      </c>
      <c r="W11" s="130">
        <f t="shared" si="1"/>
        <v>484458</v>
      </c>
    </row>
    <row r="12" spans="1:23" ht="25.5" x14ac:dyDescent="0.2">
      <c r="A12" s="106">
        <v>560026</v>
      </c>
      <c r="B12" s="107" t="s">
        <v>47</v>
      </c>
      <c r="C12" s="126">
        <v>1370706</v>
      </c>
      <c r="D12" s="126">
        <v>1026555</v>
      </c>
      <c r="E12" s="126">
        <v>410061</v>
      </c>
      <c r="F12" s="126">
        <v>83386</v>
      </c>
      <c r="G12" s="126">
        <v>289536</v>
      </c>
      <c r="H12" s="139">
        <v>3180244</v>
      </c>
      <c r="I12" s="140">
        <v>80.59</v>
      </c>
      <c r="J12" s="126">
        <f t="shared" si="2"/>
        <v>1104652</v>
      </c>
      <c r="K12" s="126">
        <f t="shared" si="3"/>
        <v>827301</v>
      </c>
      <c r="L12" s="126">
        <f t="shared" si="4"/>
        <v>330468</v>
      </c>
      <c r="M12" s="126">
        <f t="shared" si="5"/>
        <v>67201</v>
      </c>
      <c r="N12" s="126">
        <f t="shared" si="6"/>
        <v>233337</v>
      </c>
      <c r="O12" s="139">
        <f t="shared" si="0"/>
        <v>2562959</v>
      </c>
      <c r="P12" s="141"/>
      <c r="R12" s="126">
        <f t="shared" si="1"/>
        <v>266054</v>
      </c>
      <c r="S12" s="126">
        <f t="shared" si="1"/>
        <v>199254</v>
      </c>
      <c r="T12" s="126">
        <f t="shared" si="1"/>
        <v>79593</v>
      </c>
      <c r="U12" s="126">
        <f t="shared" si="1"/>
        <v>16185</v>
      </c>
      <c r="V12" s="126">
        <f t="shared" si="1"/>
        <v>56199</v>
      </c>
      <c r="W12" s="130">
        <f t="shared" si="1"/>
        <v>617285</v>
      </c>
    </row>
    <row r="13" spans="1:23" x14ac:dyDescent="0.2">
      <c r="A13" s="106">
        <v>560032</v>
      </c>
      <c r="B13" s="107" t="s">
        <v>48</v>
      </c>
      <c r="C13" s="126">
        <v>88262</v>
      </c>
      <c r="D13" s="126">
        <v>293646</v>
      </c>
      <c r="E13" s="126">
        <v>64387</v>
      </c>
      <c r="F13" s="126">
        <v>9684</v>
      </c>
      <c r="G13" s="126">
        <v>149522</v>
      </c>
      <c r="H13" s="139">
        <v>605501</v>
      </c>
      <c r="I13" s="140">
        <v>61.88</v>
      </c>
      <c r="J13" s="126">
        <f t="shared" si="2"/>
        <v>54617</v>
      </c>
      <c r="K13" s="126">
        <f t="shared" si="3"/>
        <v>181708</v>
      </c>
      <c r="L13" s="126">
        <f t="shared" si="4"/>
        <v>39843</v>
      </c>
      <c r="M13" s="126">
        <f t="shared" si="5"/>
        <v>5992</v>
      </c>
      <c r="N13" s="126">
        <f t="shared" si="6"/>
        <v>92524</v>
      </c>
      <c r="O13" s="139">
        <f t="shared" si="0"/>
        <v>374684</v>
      </c>
      <c r="P13" s="141"/>
      <c r="R13" s="126">
        <f t="shared" si="1"/>
        <v>33645</v>
      </c>
      <c r="S13" s="126">
        <f t="shared" si="1"/>
        <v>111938</v>
      </c>
      <c r="T13" s="126">
        <f t="shared" si="1"/>
        <v>24544</v>
      </c>
      <c r="U13" s="126">
        <f t="shared" si="1"/>
        <v>3692</v>
      </c>
      <c r="V13" s="126">
        <f t="shared" si="1"/>
        <v>56998</v>
      </c>
      <c r="W13" s="130">
        <f t="shared" si="1"/>
        <v>230817</v>
      </c>
    </row>
    <row r="14" spans="1:23" x14ac:dyDescent="0.2">
      <c r="A14" s="106">
        <v>560033</v>
      </c>
      <c r="B14" s="107" t="s">
        <v>49</v>
      </c>
      <c r="C14" s="126">
        <v>184812</v>
      </c>
      <c r="D14" s="126">
        <v>351827</v>
      </c>
      <c r="E14" s="126">
        <v>59083</v>
      </c>
      <c r="F14" s="126">
        <v>26664</v>
      </c>
      <c r="G14" s="126">
        <v>182818</v>
      </c>
      <c r="H14" s="139">
        <v>805204</v>
      </c>
      <c r="I14" s="140">
        <v>88.12</v>
      </c>
      <c r="J14" s="126">
        <f t="shared" si="2"/>
        <v>162856</v>
      </c>
      <c r="K14" s="126">
        <f t="shared" si="3"/>
        <v>310030</v>
      </c>
      <c r="L14" s="126">
        <f t="shared" si="4"/>
        <v>52064</v>
      </c>
      <c r="M14" s="126">
        <f t="shared" si="5"/>
        <v>23496</v>
      </c>
      <c r="N14" s="126">
        <f t="shared" si="6"/>
        <v>161099</v>
      </c>
      <c r="O14" s="139">
        <f t="shared" si="0"/>
        <v>709545</v>
      </c>
      <c r="P14" s="141"/>
      <c r="R14" s="126">
        <f t="shared" si="1"/>
        <v>21956</v>
      </c>
      <c r="S14" s="126">
        <f t="shared" si="1"/>
        <v>41797</v>
      </c>
      <c r="T14" s="126">
        <f t="shared" si="1"/>
        <v>7019</v>
      </c>
      <c r="U14" s="126">
        <f t="shared" si="1"/>
        <v>3168</v>
      </c>
      <c r="V14" s="126">
        <f t="shared" si="1"/>
        <v>21719</v>
      </c>
      <c r="W14" s="130">
        <f t="shared" si="1"/>
        <v>95659</v>
      </c>
    </row>
    <row r="15" spans="1:23" x14ac:dyDescent="0.2">
      <c r="A15" s="106">
        <v>560034</v>
      </c>
      <c r="B15" s="107" t="s">
        <v>50</v>
      </c>
      <c r="C15" s="126">
        <v>110344</v>
      </c>
      <c r="D15" s="126">
        <v>507591</v>
      </c>
      <c r="E15" s="126">
        <v>102256</v>
      </c>
      <c r="F15" s="126">
        <v>16525</v>
      </c>
      <c r="G15" s="126">
        <v>220788</v>
      </c>
      <c r="H15" s="139">
        <v>957504</v>
      </c>
      <c r="I15" s="140">
        <v>83.36</v>
      </c>
      <c r="J15" s="126">
        <f t="shared" si="2"/>
        <v>91983</v>
      </c>
      <c r="K15" s="126">
        <f t="shared" si="3"/>
        <v>423128</v>
      </c>
      <c r="L15" s="126">
        <f t="shared" si="4"/>
        <v>85241</v>
      </c>
      <c r="M15" s="126">
        <f t="shared" si="5"/>
        <v>13775</v>
      </c>
      <c r="N15" s="126">
        <f t="shared" si="6"/>
        <v>184049</v>
      </c>
      <c r="O15" s="139">
        <f t="shared" si="0"/>
        <v>798176</v>
      </c>
      <c r="P15" s="141"/>
      <c r="R15" s="126">
        <f t="shared" si="1"/>
        <v>18361</v>
      </c>
      <c r="S15" s="126">
        <f t="shared" si="1"/>
        <v>84463</v>
      </c>
      <c r="T15" s="126">
        <f t="shared" si="1"/>
        <v>17015</v>
      </c>
      <c r="U15" s="126">
        <f t="shared" si="1"/>
        <v>2750</v>
      </c>
      <c r="V15" s="126">
        <f t="shared" si="1"/>
        <v>36739</v>
      </c>
      <c r="W15" s="130">
        <f t="shared" si="1"/>
        <v>159328</v>
      </c>
    </row>
    <row r="16" spans="1:23" x14ac:dyDescent="0.2">
      <c r="A16" s="106">
        <v>560035</v>
      </c>
      <c r="B16" s="107" t="s">
        <v>51</v>
      </c>
      <c r="C16" s="126">
        <v>315123</v>
      </c>
      <c r="D16" s="126">
        <v>640026</v>
      </c>
      <c r="E16" s="126">
        <v>94353</v>
      </c>
      <c r="F16" s="126">
        <v>20290</v>
      </c>
      <c r="G16" s="126">
        <v>294347</v>
      </c>
      <c r="H16" s="139">
        <v>1364139</v>
      </c>
      <c r="I16" s="140">
        <v>84.58</v>
      </c>
      <c r="J16" s="126">
        <f t="shared" si="2"/>
        <v>266531</v>
      </c>
      <c r="K16" s="126">
        <f t="shared" si="3"/>
        <v>541334</v>
      </c>
      <c r="L16" s="126">
        <f t="shared" si="4"/>
        <v>79804</v>
      </c>
      <c r="M16" s="126">
        <f t="shared" si="5"/>
        <v>17161</v>
      </c>
      <c r="N16" s="126">
        <f t="shared" si="6"/>
        <v>248959</v>
      </c>
      <c r="O16" s="139">
        <f t="shared" si="0"/>
        <v>1153789</v>
      </c>
      <c r="P16" s="141"/>
      <c r="R16" s="126">
        <f t="shared" si="1"/>
        <v>48592</v>
      </c>
      <c r="S16" s="126">
        <f t="shared" si="1"/>
        <v>98692</v>
      </c>
      <c r="T16" s="126">
        <f t="shared" si="1"/>
        <v>14549</v>
      </c>
      <c r="U16" s="126">
        <f t="shared" si="1"/>
        <v>3129</v>
      </c>
      <c r="V16" s="126">
        <f t="shared" si="1"/>
        <v>45388</v>
      </c>
      <c r="W16" s="130">
        <f t="shared" si="1"/>
        <v>210350</v>
      </c>
    </row>
    <row r="17" spans="1:23" x14ac:dyDescent="0.2">
      <c r="A17" s="106">
        <v>560036</v>
      </c>
      <c r="B17" s="107" t="s">
        <v>52</v>
      </c>
      <c r="C17" s="126">
        <v>206916</v>
      </c>
      <c r="D17" s="126">
        <v>1069514</v>
      </c>
      <c r="E17" s="126">
        <v>74156</v>
      </c>
      <c r="F17" s="126">
        <v>25724</v>
      </c>
      <c r="G17" s="126">
        <v>427277</v>
      </c>
      <c r="H17" s="139">
        <v>1803587</v>
      </c>
      <c r="I17" s="140">
        <v>79.09</v>
      </c>
      <c r="J17" s="126">
        <f t="shared" si="2"/>
        <v>163650</v>
      </c>
      <c r="K17" s="126">
        <f t="shared" si="3"/>
        <v>845879</v>
      </c>
      <c r="L17" s="126">
        <f t="shared" si="4"/>
        <v>58650</v>
      </c>
      <c r="M17" s="126">
        <f t="shared" si="5"/>
        <v>20345</v>
      </c>
      <c r="N17" s="126">
        <f t="shared" si="6"/>
        <v>337933</v>
      </c>
      <c r="O17" s="139">
        <f t="shared" si="0"/>
        <v>1426457</v>
      </c>
      <c r="P17" s="141"/>
      <c r="R17" s="126">
        <f t="shared" si="1"/>
        <v>43266</v>
      </c>
      <c r="S17" s="126">
        <f t="shared" si="1"/>
        <v>223635</v>
      </c>
      <c r="T17" s="126">
        <f t="shared" si="1"/>
        <v>15506</v>
      </c>
      <c r="U17" s="126">
        <f t="shared" si="1"/>
        <v>5379</v>
      </c>
      <c r="V17" s="126">
        <f t="shared" si="1"/>
        <v>89344</v>
      </c>
      <c r="W17" s="130">
        <f t="shared" si="1"/>
        <v>377130</v>
      </c>
    </row>
    <row r="18" spans="1:23" ht="25.5" x14ac:dyDescent="0.2">
      <c r="A18" s="106">
        <v>560041</v>
      </c>
      <c r="B18" s="107" t="s">
        <v>53</v>
      </c>
      <c r="C18" s="126">
        <v>25336</v>
      </c>
      <c r="D18" s="126">
        <v>478845</v>
      </c>
      <c r="E18" s="126">
        <v>287287</v>
      </c>
      <c r="F18" s="126">
        <v>1680</v>
      </c>
      <c r="G18" s="126">
        <v>146915</v>
      </c>
      <c r="H18" s="139">
        <v>940063</v>
      </c>
      <c r="I18" s="140">
        <v>80.2</v>
      </c>
      <c r="J18" s="126">
        <f t="shared" si="2"/>
        <v>20319</v>
      </c>
      <c r="K18" s="126">
        <f t="shared" si="3"/>
        <v>384034</v>
      </c>
      <c r="L18" s="126">
        <f t="shared" si="4"/>
        <v>230404</v>
      </c>
      <c r="M18" s="126">
        <f t="shared" si="5"/>
        <v>1347</v>
      </c>
      <c r="N18" s="126">
        <f t="shared" si="6"/>
        <v>117826</v>
      </c>
      <c r="O18" s="139">
        <f t="shared" si="0"/>
        <v>753930</v>
      </c>
      <c r="P18" s="141"/>
      <c r="R18" s="126">
        <f t="shared" si="1"/>
        <v>5017</v>
      </c>
      <c r="S18" s="126">
        <f t="shared" si="1"/>
        <v>94811</v>
      </c>
      <c r="T18" s="126">
        <f t="shared" si="1"/>
        <v>56883</v>
      </c>
      <c r="U18" s="126">
        <f t="shared" si="1"/>
        <v>333</v>
      </c>
      <c r="V18" s="126">
        <f t="shared" si="1"/>
        <v>29089</v>
      </c>
      <c r="W18" s="130">
        <f t="shared" si="1"/>
        <v>186133</v>
      </c>
    </row>
    <row r="19" spans="1:23" x14ac:dyDescent="0.2">
      <c r="A19" s="106">
        <v>560043</v>
      </c>
      <c r="B19" s="107" t="s">
        <v>54</v>
      </c>
      <c r="C19" s="126">
        <v>798605</v>
      </c>
      <c r="D19" s="126">
        <v>12443</v>
      </c>
      <c r="E19" s="126">
        <v>32567</v>
      </c>
      <c r="F19" s="126">
        <v>891</v>
      </c>
      <c r="G19" s="126">
        <v>87660</v>
      </c>
      <c r="H19" s="139">
        <v>932166</v>
      </c>
      <c r="I19" s="140">
        <v>65.14</v>
      </c>
      <c r="J19" s="126">
        <f t="shared" si="2"/>
        <v>520211</v>
      </c>
      <c r="K19" s="126">
        <f t="shared" si="3"/>
        <v>8105</v>
      </c>
      <c r="L19" s="126">
        <f t="shared" si="4"/>
        <v>21214</v>
      </c>
      <c r="M19" s="126">
        <f t="shared" si="5"/>
        <v>580</v>
      </c>
      <c r="N19" s="126">
        <f t="shared" si="6"/>
        <v>57102</v>
      </c>
      <c r="O19" s="139">
        <f t="shared" si="0"/>
        <v>607212</v>
      </c>
      <c r="P19" s="141"/>
      <c r="R19" s="126">
        <f t="shared" si="1"/>
        <v>278394</v>
      </c>
      <c r="S19" s="126">
        <f t="shared" si="1"/>
        <v>4338</v>
      </c>
      <c r="T19" s="126">
        <f t="shared" si="1"/>
        <v>11353</v>
      </c>
      <c r="U19" s="126">
        <f t="shared" si="1"/>
        <v>311</v>
      </c>
      <c r="V19" s="126">
        <f t="shared" si="1"/>
        <v>30558</v>
      </c>
      <c r="W19" s="130">
        <f t="shared" si="1"/>
        <v>324954</v>
      </c>
    </row>
    <row r="20" spans="1:23" x14ac:dyDescent="0.2">
      <c r="A20" s="106">
        <v>560045</v>
      </c>
      <c r="B20" s="107" t="s">
        <v>55</v>
      </c>
      <c r="C20" s="126">
        <v>35678</v>
      </c>
      <c r="D20" s="126">
        <v>353500</v>
      </c>
      <c r="E20" s="126">
        <v>3200</v>
      </c>
      <c r="F20" s="126">
        <v>298364</v>
      </c>
      <c r="G20" s="126">
        <v>77792</v>
      </c>
      <c r="H20" s="139">
        <v>768534</v>
      </c>
      <c r="I20" s="140">
        <v>60.86</v>
      </c>
      <c r="J20" s="126">
        <f t="shared" si="2"/>
        <v>21714</v>
      </c>
      <c r="K20" s="126">
        <f t="shared" si="3"/>
        <v>215140</v>
      </c>
      <c r="L20" s="126">
        <f t="shared" si="4"/>
        <v>1948</v>
      </c>
      <c r="M20" s="126">
        <f t="shared" si="5"/>
        <v>181584</v>
      </c>
      <c r="N20" s="126">
        <f t="shared" si="6"/>
        <v>47344</v>
      </c>
      <c r="O20" s="139">
        <f t="shared" si="0"/>
        <v>467730</v>
      </c>
      <c r="P20" s="141"/>
      <c r="R20" s="126">
        <f t="shared" si="1"/>
        <v>13964</v>
      </c>
      <c r="S20" s="126">
        <f t="shared" si="1"/>
        <v>138360</v>
      </c>
      <c r="T20" s="126">
        <f t="shared" si="1"/>
        <v>1252</v>
      </c>
      <c r="U20" s="126">
        <f t="shared" si="1"/>
        <v>116780</v>
      </c>
      <c r="V20" s="126">
        <f t="shared" si="1"/>
        <v>30448</v>
      </c>
      <c r="W20" s="130">
        <f t="shared" si="1"/>
        <v>300804</v>
      </c>
    </row>
    <row r="21" spans="1:23" ht="25.5" x14ac:dyDescent="0.2">
      <c r="A21" s="106">
        <v>560047</v>
      </c>
      <c r="B21" s="107" t="s">
        <v>56</v>
      </c>
      <c r="C21" s="126">
        <v>83952</v>
      </c>
      <c r="D21" s="126">
        <v>552536</v>
      </c>
      <c r="E21" s="126">
        <v>3475</v>
      </c>
      <c r="F21" s="126">
        <v>580924</v>
      </c>
      <c r="G21" s="126">
        <v>156552</v>
      </c>
      <c r="H21" s="139">
        <v>1377439</v>
      </c>
      <c r="I21" s="140">
        <v>63.89</v>
      </c>
      <c r="J21" s="126">
        <f t="shared" si="2"/>
        <v>53637</v>
      </c>
      <c r="K21" s="126">
        <f t="shared" si="3"/>
        <v>353015</v>
      </c>
      <c r="L21" s="126">
        <f t="shared" si="4"/>
        <v>2220</v>
      </c>
      <c r="M21" s="126">
        <f t="shared" si="5"/>
        <v>371152</v>
      </c>
      <c r="N21" s="126">
        <f t="shared" si="6"/>
        <v>100021</v>
      </c>
      <c r="O21" s="139">
        <f t="shared" si="0"/>
        <v>880045</v>
      </c>
      <c r="P21" s="141"/>
      <c r="R21" s="126">
        <f t="shared" ref="R21:W63" si="7">C21-J21</f>
        <v>30315</v>
      </c>
      <c r="S21" s="126">
        <f t="shared" si="7"/>
        <v>199521</v>
      </c>
      <c r="T21" s="126">
        <f t="shared" si="7"/>
        <v>1255</v>
      </c>
      <c r="U21" s="126">
        <f t="shared" si="7"/>
        <v>209772</v>
      </c>
      <c r="V21" s="126">
        <f t="shared" si="7"/>
        <v>56531</v>
      </c>
      <c r="W21" s="130">
        <f t="shared" si="7"/>
        <v>497394</v>
      </c>
    </row>
    <row r="22" spans="1:23" x14ac:dyDescent="0.2">
      <c r="A22" s="106">
        <v>560052</v>
      </c>
      <c r="B22" s="107" t="s">
        <v>57</v>
      </c>
      <c r="C22" s="126">
        <v>1513</v>
      </c>
      <c r="D22" s="126">
        <v>4052</v>
      </c>
      <c r="E22" s="126">
        <v>3656</v>
      </c>
      <c r="F22" s="126">
        <v>516052</v>
      </c>
      <c r="G22" s="126">
        <v>289147</v>
      </c>
      <c r="H22" s="139">
        <v>814420</v>
      </c>
      <c r="I22" s="140">
        <v>75.94</v>
      </c>
      <c r="J22" s="126">
        <f t="shared" si="2"/>
        <v>1149</v>
      </c>
      <c r="K22" s="126">
        <f t="shared" si="3"/>
        <v>3077</v>
      </c>
      <c r="L22" s="126">
        <f t="shared" si="4"/>
        <v>2776</v>
      </c>
      <c r="M22" s="126">
        <f t="shared" si="5"/>
        <v>391890</v>
      </c>
      <c r="N22" s="126">
        <f t="shared" si="6"/>
        <v>219578</v>
      </c>
      <c r="O22" s="139">
        <f t="shared" si="0"/>
        <v>618470</v>
      </c>
      <c r="P22" s="141"/>
      <c r="R22" s="126">
        <f t="shared" si="7"/>
        <v>364</v>
      </c>
      <c r="S22" s="126">
        <f t="shared" si="7"/>
        <v>975</v>
      </c>
      <c r="T22" s="126">
        <f t="shared" si="7"/>
        <v>880</v>
      </c>
      <c r="U22" s="126">
        <f t="shared" si="7"/>
        <v>124162</v>
      </c>
      <c r="V22" s="126">
        <f t="shared" si="7"/>
        <v>69569</v>
      </c>
      <c r="W22" s="130">
        <f t="shared" si="7"/>
        <v>195950</v>
      </c>
    </row>
    <row r="23" spans="1:23" x14ac:dyDescent="0.2">
      <c r="A23" s="106">
        <v>560053</v>
      </c>
      <c r="B23" s="107" t="s">
        <v>58</v>
      </c>
      <c r="C23" s="126">
        <v>7149</v>
      </c>
      <c r="D23" s="126">
        <v>554053</v>
      </c>
      <c r="E23" s="126">
        <v>1877</v>
      </c>
      <c r="F23" s="126">
        <v>947</v>
      </c>
      <c r="G23" s="126">
        <v>51693</v>
      </c>
      <c r="H23" s="139">
        <v>615719</v>
      </c>
      <c r="I23" s="140">
        <v>72.8</v>
      </c>
      <c r="J23" s="126">
        <f t="shared" si="2"/>
        <v>5204</v>
      </c>
      <c r="K23" s="126">
        <f t="shared" si="3"/>
        <v>403351</v>
      </c>
      <c r="L23" s="126">
        <f t="shared" si="4"/>
        <v>1366</v>
      </c>
      <c r="M23" s="126">
        <f t="shared" si="5"/>
        <v>689</v>
      </c>
      <c r="N23" s="126">
        <f t="shared" si="6"/>
        <v>37633</v>
      </c>
      <c r="O23" s="139">
        <f t="shared" si="0"/>
        <v>448243</v>
      </c>
      <c r="P23" s="141"/>
      <c r="R23" s="126">
        <f t="shared" si="7"/>
        <v>1945</v>
      </c>
      <c r="S23" s="126">
        <f t="shared" si="7"/>
        <v>150702</v>
      </c>
      <c r="T23" s="126">
        <f t="shared" si="7"/>
        <v>511</v>
      </c>
      <c r="U23" s="126">
        <f t="shared" si="7"/>
        <v>258</v>
      </c>
      <c r="V23" s="126">
        <f t="shared" si="7"/>
        <v>14060</v>
      </c>
      <c r="W23" s="130">
        <f t="shared" si="7"/>
        <v>167476</v>
      </c>
    </row>
    <row r="24" spans="1:23" x14ac:dyDescent="0.2">
      <c r="A24" s="106">
        <v>560054</v>
      </c>
      <c r="B24" s="107" t="s">
        <v>59</v>
      </c>
      <c r="C24" s="126">
        <v>9681</v>
      </c>
      <c r="D24" s="126">
        <v>11455</v>
      </c>
      <c r="E24" s="126">
        <v>279875</v>
      </c>
      <c r="F24" s="126">
        <v>38802</v>
      </c>
      <c r="G24" s="126">
        <v>353594</v>
      </c>
      <c r="H24" s="139">
        <v>693407</v>
      </c>
      <c r="I24" s="140">
        <v>67.97</v>
      </c>
      <c r="J24" s="126">
        <f t="shared" si="2"/>
        <v>6580</v>
      </c>
      <c r="K24" s="126">
        <f t="shared" si="3"/>
        <v>7786</v>
      </c>
      <c r="L24" s="126">
        <f t="shared" si="4"/>
        <v>190231</v>
      </c>
      <c r="M24" s="126">
        <f t="shared" si="5"/>
        <v>26374</v>
      </c>
      <c r="N24" s="126">
        <f t="shared" si="6"/>
        <v>240338</v>
      </c>
      <c r="O24" s="139">
        <f t="shared" si="0"/>
        <v>471309</v>
      </c>
      <c r="P24" s="141"/>
      <c r="R24" s="126">
        <f t="shared" si="7"/>
        <v>3101</v>
      </c>
      <c r="S24" s="126">
        <f t="shared" si="7"/>
        <v>3669</v>
      </c>
      <c r="T24" s="126">
        <f t="shared" si="7"/>
        <v>89644</v>
      </c>
      <c r="U24" s="126">
        <f t="shared" si="7"/>
        <v>12428</v>
      </c>
      <c r="V24" s="126">
        <f t="shared" si="7"/>
        <v>113256</v>
      </c>
      <c r="W24" s="130">
        <f t="shared" si="7"/>
        <v>222098</v>
      </c>
    </row>
    <row r="25" spans="1:23" ht="25.5" x14ac:dyDescent="0.2">
      <c r="A25" s="106">
        <v>560055</v>
      </c>
      <c r="B25" s="107" t="s">
        <v>60</v>
      </c>
      <c r="C25" s="126">
        <v>11841</v>
      </c>
      <c r="D25" s="126">
        <v>5475</v>
      </c>
      <c r="E25" s="126">
        <v>147938</v>
      </c>
      <c r="F25" s="126">
        <v>4118</v>
      </c>
      <c r="G25" s="126">
        <v>349371</v>
      </c>
      <c r="H25" s="139">
        <v>518743</v>
      </c>
      <c r="I25" s="140">
        <v>65.959999999999994</v>
      </c>
      <c r="J25" s="126">
        <f t="shared" si="2"/>
        <v>7810</v>
      </c>
      <c r="K25" s="126">
        <f t="shared" si="3"/>
        <v>3611</v>
      </c>
      <c r="L25" s="126">
        <f t="shared" si="4"/>
        <v>97580</v>
      </c>
      <c r="M25" s="126">
        <f t="shared" si="5"/>
        <v>2716</v>
      </c>
      <c r="N25" s="126">
        <f t="shared" si="6"/>
        <v>230445</v>
      </c>
      <c r="O25" s="139">
        <f t="shared" si="0"/>
        <v>342162</v>
      </c>
      <c r="P25" s="141"/>
      <c r="R25" s="126">
        <f t="shared" si="7"/>
        <v>4031</v>
      </c>
      <c r="S25" s="126">
        <f t="shared" si="7"/>
        <v>1864</v>
      </c>
      <c r="T25" s="126">
        <f t="shared" si="7"/>
        <v>50358</v>
      </c>
      <c r="U25" s="126">
        <f t="shared" si="7"/>
        <v>1402</v>
      </c>
      <c r="V25" s="126">
        <f t="shared" si="7"/>
        <v>118926</v>
      </c>
      <c r="W25" s="130">
        <f t="shared" si="7"/>
        <v>176581</v>
      </c>
    </row>
    <row r="26" spans="1:23" x14ac:dyDescent="0.2">
      <c r="A26" s="106">
        <v>560056</v>
      </c>
      <c r="B26" s="107" t="s">
        <v>61</v>
      </c>
      <c r="C26" s="126">
        <v>1916</v>
      </c>
      <c r="D26" s="126">
        <v>4159</v>
      </c>
      <c r="E26" s="126">
        <v>1029</v>
      </c>
      <c r="F26" s="126">
        <v>412069</v>
      </c>
      <c r="G26" s="126">
        <v>126941</v>
      </c>
      <c r="H26" s="139">
        <v>546114</v>
      </c>
      <c r="I26" s="140">
        <v>73.56</v>
      </c>
      <c r="J26" s="126">
        <f t="shared" si="2"/>
        <v>1409</v>
      </c>
      <c r="K26" s="126">
        <f t="shared" si="3"/>
        <v>3059</v>
      </c>
      <c r="L26" s="126">
        <f t="shared" si="4"/>
        <v>757</v>
      </c>
      <c r="M26" s="126">
        <f t="shared" si="5"/>
        <v>303118</v>
      </c>
      <c r="N26" s="126">
        <f t="shared" si="6"/>
        <v>93378</v>
      </c>
      <c r="O26" s="139">
        <f t="shared" si="0"/>
        <v>401721</v>
      </c>
      <c r="P26" s="141"/>
      <c r="R26" s="126">
        <f t="shared" si="7"/>
        <v>507</v>
      </c>
      <c r="S26" s="126">
        <f t="shared" si="7"/>
        <v>1100</v>
      </c>
      <c r="T26" s="126">
        <f t="shared" si="7"/>
        <v>272</v>
      </c>
      <c r="U26" s="126">
        <f t="shared" si="7"/>
        <v>108951</v>
      </c>
      <c r="V26" s="126">
        <f t="shared" si="7"/>
        <v>33563</v>
      </c>
      <c r="W26" s="130">
        <f t="shared" si="7"/>
        <v>144393</v>
      </c>
    </row>
    <row r="27" spans="1:23" x14ac:dyDescent="0.2">
      <c r="A27" s="106">
        <v>560057</v>
      </c>
      <c r="B27" s="107" t="s">
        <v>62</v>
      </c>
      <c r="C27" s="126">
        <v>390112</v>
      </c>
      <c r="D27" s="126">
        <v>6271</v>
      </c>
      <c r="E27" s="126">
        <v>5789</v>
      </c>
      <c r="F27" s="126">
        <v>1655</v>
      </c>
      <c r="G27" s="126">
        <v>8429</v>
      </c>
      <c r="H27" s="139">
        <v>412256</v>
      </c>
      <c r="I27" s="140">
        <v>88.77</v>
      </c>
      <c r="J27" s="126">
        <f t="shared" si="2"/>
        <v>346302</v>
      </c>
      <c r="K27" s="126">
        <f t="shared" si="3"/>
        <v>5567</v>
      </c>
      <c r="L27" s="126">
        <f t="shared" si="4"/>
        <v>5139</v>
      </c>
      <c r="M27" s="126">
        <f t="shared" si="5"/>
        <v>1469</v>
      </c>
      <c r="N27" s="126">
        <f t="shared" si="6"/>
        <v>7482</v>
      </c>
      <c r="O27" s="139">
        <f t="shared" si="0"/>
        <v>365959</v>
      </c>
      <c r="P27" s="141"/>
      <c r="R27" s="126">
        <f t="shared" si="7"/>
        <v>43810</v>
      </c>
      <c r="S27" s="126">
        <f t="shared" si="7"/>
        <v>704</v>
      </c>
      <c r="T27" s="126">
        <f t="shared" si="7"/>
        <v>650</v>
      </c>
      <c r="U27" s="126">
        <f t="shared" si="7"/>
        <v>186</v>
      </c>
      <c r="V27" s="126">
        <f t="shared" si="7"/>
        <v>947</v>
      </c>
      <c r="W27" s="130">
        <f t="shared" si="7"/>
        <v>46297</v>
      </c>
    </row>
    <row r="28" spans="1:23" x14ac:dyDescent="0.2">
      <c r="A28" s="106">
        <v>560058</v>
      </c>
      <c r="B28" s="107" t="s">
        <v>63</v>
      </c>
      <c r="C28" s="126">
        <v>1104664</v>
      </c>
      <c r="D28" s="126">
        <v>36067</v>
      </c>
      <c r="E28" s="126">
        <v>65988</v>
      </c>
      <c r="F28" s="126">
        <v>2001</v>
      </c>
      <c r="G28" s="126">
        <v>214177</v>
      </c>
      <c r="H28" s="139">
        <v>1422897</v>
      </c>
      <c r="I28" s="140">
        <v>76.2</v>
      </c>
      <c r="J28" s="126">
        <f t="shared" si="2"/>
        <v>841754</v>
      </c>
      <c r="K28" s="126">
        <f t="shared" si="3"/>
        <v>27483</v>
      </c>
      <c r="L28" s="126">
        <f t="shared" si="4"/>
        <v>50283</v>
      </c>
      <c r="M28" s="126">
        <f t="shared" si="5"/>
        <v>1525</v>
      </c>
      <c r="N28" s="126">
        <f t="shared" si="6"/>
        <v>163203</v>
      </c>
      <c r="O28" s="139">
        <f t="shared" si="0"/>
        <v>1084248</v>
      </c>
      <c r="P28" s="141"/>
      <c r="R28" s="126">
        <f t="shared" si="7"/>
        <v>262910</v>
      </c>
      <c r="S28" s="126">
        <f t="shared" si="7"/>
        <v>8584</v>
      </c>
      <c r="T28" s="126">
        <f t="shared" si="7"/>
        <v>15705</v>
      </c>
      <c r="U28" s="126">
        <f t="shared" si="7"/>
        <v>476</v>
      </c>
      <c r="V28" s="126">
        <f t="shared" si="7"/>
        <v>50974</v>
      </c>
      <c r="W28" s="130">
        <f t="shared" si="7"/>
        <v>338649</v>
      </c>
    </row>
    <row r="29" spans="1:23" x14ac:dyDescent="0.2">
      <c r="A29" s="106">
        <v>560059</v>
      </c>
      <c r="B29" s="107" t="s">
        <v>64</v>
      </c>
      <c r="C29" s="126">
        <v>7559</v>
      </c>
      <c r="D29" s="126">
        <v>11798</v>
      </c>
      <c r="E29" s="126">
        <v>1085</v>
      </c>
      <c r="F29" s="126">
        <v>240963</v>
      </c>
      <c r="G29" s="126">
        <v>183415</v>
      </c>
      <c r="H29" s="139">
        <v>444820</v>
      </c>
      <c r="I29" s="140">
        <v>74.37</v>
      </c>
      <c r="J29" s="126">
        <f t="shared" si="2"/>
        <v>5622</v>
      </c>
      <c r="K29" s="126">
        <f t="shared" si="3"/>
        <v>8774</v>
      </c>
      <c r="L29" s="126">
        <f t="shared" si="4"/>
        <v>807</v>
      </c>
      <c r="M29" s="126">
        <f t="shared" si="5"/>
        <v>179204</v>
      </c>
      <c r="N29" s="126">
        <f t="shared" si="6"/>
        <v>136406</v>
      </c>
      <c r="O29" s="139">
        <f t="shared" si="0"/>
        <v>330813</v>
      </c>
      <c r="P29" s="141"/>
      <c r="R29" s="126">
        <f t="shared" si="7"/>
        <v>1937</v>
      </c>
      <c r="S29" s="126">
        <f t="shared" si="7"/>
        <v>3024</v>
      </c>
      <c r="T29" s="126">
        <f t="shared" si="7"/>
        <v>278</v>
      </c>
      <c r="U29" s="126">
        <f t="shared" si="7"/>
        <v>61759</v>
      </c>
      <c r="V29" s="126">
        <f t="shared" si="7"/>
        <v>47009</v>
      </c>
      <c r="W29" s="130">
        <f t="shared" si="7"/>
        <v>114007</v>
      </c>
    </row>
    <row r="30" spans="1:23" x14ac:dyDescent="0.2">
      <c r="A30" s="106">
        <v>560060</v>
      </c>
      <c r="B30" s="107" t="s">
        <v>65</v>
      </c>
      <c r="C30" s="126">
        <v>10175</v>
      </c>
      <c r="D30" s="126">
        <v>455702</v>
      </c>
      <c r="E30" s="126">
        <v>3403</v>
      </c>
      <c r="F30" s="126">
        <v>1112</v>
      </c>
      <c r="G30" s="126">
        <v>81201</v>
      </c>
      <c r="H30" s="139">
        <v>551593</v>
      </c>
      <c r="I30" s="140">
        <v>77.86</v>
      </c>
      <c r="J30" s="126">
        <f t="shared" si="2"/>
        <v>7922</v>
      </c>
      <c r="K30" s="126">
        <f t="shared" si="3"/>
        <v>354810</v>
      </c>
      <c r="L30" s="126">
        <f t="shared" si="4"/>
        <v>2650</v>
      </c>
      <c r="M30" s="126">
        <f t="shared" si="5"/>
        <v>866</v>
      </c>
      <c r="N30" s="126">
        <f t="shared" si="6"/>
        <v>63223</v>
      </c>
      <c r="O30" s="139">
        <f t="shared" si="0"/>
        <v>429471</v>
      </c>
      <c r="P30" s="141"/>
      <c r="R30" s="126">
        <f t="shared" si="7"/>
        <v>2253</v>
      </c>
      <c r="S30" s="126">
        <f t="shared" si="7"/>
        <v>100892</v>
      </c>
      <c r="T30" s="126">
        <f t="shared" si="7"/>
        <v>753</v>
      </c>
      <c r="U30" s="126">
        <f t="shared" si="7"/>
        <v>246</v>
      </c>
      <c r="V30" s="126">
        <f t="shared" si="7"/>
        <v>17978</v>
      </c>
      <c r="W30" s="130">
        <f t="shared" si="7"/>
        <v>122122</v>
      </c>
    </row>
    <row r="31" spans="1:23" x14ac:dyDescent="0.2">
      <c r="A31" s="106">
        <v>560061</v>
      </c>
      <c r="B31" s="107" t="s">
        <v>66</v>
      </c>
      <c r="C31" s="126">
        <v>15811</v>
      </c>
      <c r="D31" s="126">
        <v>7723</v>
      </c>
      <c r="E31" s="126">
        <v>381618</v>
      </c>
      <c r="F31" s="126">
        <v>4687</v>
      </c>
      <c r="G31" s="126">
        <v>432699</v>
      </c>
      <c r="H31" s="139">
        <v>842538</v>
      </c>
      <c r="I31" s="140">
        <v>54.65</v>
      </c>
      <c r="J31" s="126">
        <f t="shared" si="2"/>
        <v>8641</v>
      </c>
      <c r="K31" s="126">
        <f t="shared" si="3"/>
        <v>4221</v>
      </c>
      <c r="L31" s="126">
        <f t="shared" si="4"/>
        <v>208554</v>
      </c>
      <c r="M31" s="126">
        <f t="shared" si="5"/>
        <v>2561</v>
      </c>
      <c r="N31" s="126">
        <f t="shared" si="6"/>
        <v>236470</v>
      </c>
      <c r="O31" s="139">
        <f t="shared" si="0"/>
        <v>460447</v>
      </c>
      <c r="P31" s="141"/>
      <c r="R31" s="126">
        <f t="shared" si="7"/>
        <v>7170</v>
      </c>
      <c r="S31" s="126">
        <f t="shared" si="7"/>
        <v>3502</v>
      </c>
      <c r="T31" s="126">
        <f t="shared" si="7"/>
        <v>173064</v>
      </c>
      <c r="U31" s="126">
        <f t="shared" si="7"/>
        <v>2126</v>
      </c>
      <c r="V31" s="126">
        <f t="shared" si="7"/>
        <v>196229</v>
      </c>
      <c r="W31" s="130">
        <f t="shared" si="7"/>
        <v>382091</v>
      </c>
    </row>
    <row r="32" spans="1:23" x14ac:dyDescent="0.2">
      <c r="A32" s="106">
        <v>560062</v>
      </c>
      <c r="B32" s="107" t="s">
        <v>67</v>
      </c>
      <c r="C32" s="126">
        <v>14415</v>
      </c>
      <c r="D32" s="126">
        <v>490479</v>
      </c>
      <c r="E32" s="126">
        <v>5408</v>
      </c>
      <c r="F32" s="126">
        <v>753</v>
      </c>
      <c r="G32" s="126">
        <v>51109</v>
      </c>
      <c r="H32" s="139">
        <v>562164</v>
      </c>
      <c r="I32" s="140">
        <v>68.53</v>
      </c>
      <c r="J32" s="126">
        <f t="shared" si="2"/>
        <v>9879</v>
      </c>
      <c r="K32" s="126">
        <f t="shared" si="3"/>
        <v>336125</v>
      </c>
      <c r="L32" s="126">
        <f t="shared" si="4"/>
        <v>3706</v>
      </c>
      <c r="M32" s="126">
        <f t="shared" si="5"/>
        <v>516</v>
      </c>
      <c r="N32" s="126">
        <f t="shared" si="6"/>
        <v>35025</v>
      </c>
      <c r="O32" s="139">
        <f t="shared" si="0"/>
        <v>385251</v>
      </c>
      <c r="P32" s="141"/>
      <c r="R32" s="126">
        <f t="shared" si="7"/>
        <v>4536</v>
      </c>
      <c r="S32" s="126">
        <f t="shared" si="7"/>
        <v>154354</v>
      </c>
      <c r="T32" s="126">
        <f t="shared" si="7"/>
        <v>1702</v>
      </c>
      <c r="U32" s="126">
        <f t="shared" si="7"/>
        <v>237</v>
      </c>
      <c r="V32" s="126">
        <f t="shared" si="7"/>
        <v>16084</v>
      </c>
      <c r="W32" s="130">
        <f t="shared" si="7"/>
        <v>176913</v>
      </c>
    </row>
    <row r="33" spans="1:23" ht="25.5" x14ac:dyDescent="0.2">
      <c r="A33" s="106">
        <v>560063</v>
      </c>
      <c r="B33" s="107" t="s">
        <v>68</v>
      </c>
      <c r="C33" s="126">
        <v>3092</v>
      </c>
      <c r="D33" s="126">
        <v>3151</v>
      </c>
      <c r="E33" s="126">
        <v>1726</v>
      </c>
      <c r="F33" s="126">
        <v>337033</v>
      </c>
      <c r="G33" s="126">
        <v>326229</v>
      </c>
      <c r="H33" s="139">
        <v>671231</v>
      </c>
      <c r="I33" s="140">
        <v>60.38</v>
      </c>
      <c r="J33" s="126">
        <f t="shared" si="2"/>
        <v>1867</v>
      </c>
      <c r="K33" s="126">
        <f t="shared" si="3"/>
        <v>1903</v>
      </c>
      <c r="L33" s="126">
        <f t="shared" si="4"/>
        <v>1042</v>
      </c>
      <c r="M33" s="126">
        <f t="shared" si="5"/>
        <v>203501</v>
      </c>
      <c r="N33" s="126">
        <f t="shared" si="6"/>
        <v>196977</v>
      </c>
      <c r="O33" s="139">
        <f t="shared" si="0"/>
        <v>405290</v>
      </c>
      <c r="P33" s="141"/>
      <c r="R33" s="126">
        <f t="shared" si="7"/>
        <v>1225</v>
      </c>
      <c r="S33" s="126">
        <f t="shared" si="7"/>
        <v>1248</v>
      </c>
      <c r="T33" s="126">
        <f t="shared" si="7"/>
        <v>684</v>
      </c>
      <c r="U33" s="126">
        <f t="shared" si="7"/>
        <v>133532</v>
      </c>
      <c r="V33" s="126">
        <f t="shared" si="7"/>
        <v>129252</v>
      </c>
      <c r="W33" s="130">
        <f t="shared" si="7"/>
        <v>265941</v>
      </c>
    </row>
    <row r="34" spans="1:23" x14ac:dyDescent="0.2">
      <c r="A34" s="106">
        <v>560064</v>
      </c>
      <c r="B34" s="107" t="s">
        <v>69</v>
      </c>
      <c r="C34" s="126">
        <v>413848</v>
      </c>
      <c r="D34" s="126">
        <v>10212</v>
      </c>
      <c r="E34" s="126">
        <v>5160</v>
      </c>
      <c r="F34" s="126">
        <v>1127</v>
      </c>
      <c r="G34" s="126">
        <v>466874</v>
      </c>
      <c r="H34" s="139">
        <v>897221</v>
      </c>
      <c r="I34" s="140">
        <v>94.51</v>
      </c>
      <c r="J34" s="126">
        <f t="shared" si="2"/>
        <v>391128</v>
      </c>
      <c r="K34" s="126">
        <f t="shared" si="3"/>
        <v>9651</v>
      </c>
      <c r="L34" s="126">
        <f t="shared" si="4"/>
        <v>4877</v>
      </c>
      <c r="M34" s="126">
        <f t="shared" si="5"/>
        <v>1065</v>
      </c>
      <c r="N34" s="126">
        <f t="shared" si="6"/>
        <v>441243</v>
      </c>
      <c r="O34" s="139">
        <f t="shared" si="0"/>
        <v>847964</v>
      </c>
      <c r="P34" s="141"/>
      <c r="R34" s="126">
        <f t="shared" si="7"/>
        <v>22720</v>
      </c>
      <c r="S34" s="126">
        <f t="shared" si="7"/>
        <v>561</v>
      </c>
      <c r="T34" s="126">
        <f t="shared" si="7"/>
        <v>283</v>
      </c>
      <c r="U34" s="126">
        <f t="shared" si="7"/>
        <v>62</v>
      </c>
      <c r="V34" s="126">
        <f t="shared" si="7"/>
        <v>25631</v>
      </c>
      <c r="W34" s="130">
        <f t="shared" si="7"/>
        <v>49257</v>
      </c>
    </row>
    <row r="35" spans="1:23" x14ac:dyDescent="0.2">
      <c r="A35" s="106">
        <v>560065</v>
      </c>
      <c r="B35" s="107" t="s">
        <v>70</v>
      </c>
      <c r="C35" s="126">
        <v>8633</v>
      </c>
      <c r="D35" s="126">
        <v>26142</v>
      </c>
      <c r="E35" s="126">
        <v>1284</v>
      </c>
      <c r="F35" s="126">
        <v>278123</v>
      </c>
      <c r="G35" s="126">
        <v>164132</v>
      </c>
      <c r="H35" s="139">
        <v>478314</v>
      </c>
      <c r="I35" s="140">
        <v>58.21</v>
      </c>
      <c r="J35" s="126">
        <f t="shared" si="2"/>
        <v>5025</v>
      </c>
      <c r="K35" s="126">
        <f t="shared" si="3"/>
        <v>15217</v>
      </c>
      <c r="L35" s="126">
        <f t="shared" si="4"/>
        <v>747</v>
      </c>
      <c r="M35" s="126">
        <f t="shared" si="5"/>
        <v>161895</v>
      </c>
      <c r="N35" s="126">
        <f t="shared" si="6"/>
        <v>95541</v>
      </c>
      <c r="O35" s="139">
        <f t="shared" si="0"/>
        <v>278425</v>
      </c>
      <c r="P35" s="141"/>
      <c r="R35" s="126">
        <f t="shared" si="7"/>
        <v>3608</v>
      </c>
      <c r="S35" s="126">
        <f t="shared" si="7"/>
        <v>10925</v>
      </c>
      <c r="T35" s="126">
        <f t="shared" si="7"/>
        <v>537</v>
      </c>
      <c r="U35" s="126">
        <f t="shared" si="7"/>
        <v>116228</v>
      </c>
      <c r="V35" s="126">
        <f t="shared" si="7"/>
        <v>68591</v>
      </c>
      <c r="W35" s="130">
        <f t="shared" si="7"/>
        <v>199889</v>
      </c>
    </row>
    <row r="36" spans="1:23" x14ac:dyDescent="0.2">
      <c r="A36" s="106">
        <v>560066</v>
      </c>
      <c r="B36" s="107" t="s">
        <v>71</v>
      </c>
      <c r="C36" s="126">
        <v>1726</v>
      </c>
      <c r="D36" s="126">
        <v>9250</v>
      </c>
      <c r="E36" s="126">
        <v>415783</v>
      </c>
      <c r="F36" s="126">
        <v>3495</v>
      </c>
      <c r="G36" s="126">
        <v>5003</v>
      </c>
      <c r="H36" s="139">
        <v>435257</v>
      </c>
      <c r="I36" s="140">
        <v>64.489999999999995</v>
      </c>
      <c r="J36" s="126">
        <f t="shared" si="2"/>
        <v>1113</v>
      </c>
      <c r="K36" s="126">
        <f t="shared" si="3"/>
        <v>5965</v>
      </c>
      <c r="L36" s="126">
        <f t="shared" si="4"/>
        <v>268138</v>
      </c>
      <c r="M36" s="126">
        <f t="shared" si="5"/>
        <v>2254</v>
      </c>
      <c r="N36" s="126">
        <f t="shared" si="6"/>
        <v>3226</v>
      </c>
      <c r="O36" s="139">
        <f t="shared" si="0"/>
        <v>280696</v>
      </c>
      <c r="P36" s="141"/>
      <c r="R36" s="126">
        <f t="shared" si="7"/>
        <v>613</v>
      </c>
      <c r="S36" s="126">
        <f t="shared" si="7"/>
        <v>3285</v>
      </c>
      <c r="T36" s="126">
        <f t="shared" si="7"/>
        <v>147645</v>
      </c>
      <c r="U36" s="126">
        <f t="shared" si="7"/>
        <v>1241</v>
      </c>
      <c r="V36" s="126">
        <f t="shared" si="7"/>
        <v>1777</v>
      </c>
      <c r="W36" s="130">
        <f t="shared" si="7"/>
        <v>154561</v>
      </c>
    </row>
    <row r="37" spans="1:23" x14ac:dyDescent="0.2">
      <c r="A37" s="106">
        <v>560067</v>
      </c>
      <c r="B37" s="107" t="s">
        <v>72</v>
      </c>
      <c r="C37" s="126">
        <v>15471</v>
      </c>
      <c r="D37" s="126">
        <v>820868</v>
      </c>
      <c r="E37" s="126">
        <v>10236</v>
      </c>
      <c r="F37" s="126">
        <v>1204</v>
      </c>
      <c r="G37" s="126">
        <v>315652</v>
      </c>
      <c r="H37" s="139">
        <v>1163431</v>
      </c>
      <c r="I37" s="140">
        <v>55.9</v>
      </c>
      <c r="J37" s="126">
        <f t="shared" si="2"/>
        <v>8648</v>
      </c>
      <c r="K37" s="126">
        <f t="shared" si="3"/>
        <v>458865</v>
      </c>
      <c r="L37" s="126">
        <f t="shared" si="4"/>
        <v>5722</v>
      </c>
      <c r="M37" s="126">
        <f t="shared" si="5"/>
        <v>673</v>
      </c>
      <c r="N37" s="126">
        <f t="shared" si="6"/>
        <v>176449</v>
      </c>
      <c r="O37" s="139">
        <f t="shared" si="0"/>
        <v>650357</v>
      </c>
      <c r="P37" s="141"/>
      <c r="R37" s="126">
        <f t="shared" si="7"/>
        <v>6823</v>
      </c>
      <c r="S37" s="126">
        <f t="shared" si="7"/>
        <v>362003</v>
      </c>
      <c r="T37" s="126">
        <f t="shared" si="7"/>
        <v>4514</v>
      </c>
      <c r="U37" s="126">
        <f t="shared" si="7"/>
        <v>531</v>
      </c>
      <c r="V37" s="126">
        <f t="shared" si="7"/>
        <v>139203</v>
      </c>
      <c r="W37" s="130">
        <f t="shared" si="7"/>
        <v>513074</v>
      </c>
    </row>
    <row r="38" spans="1:23" ht="25.5" x14ac:dyDescent="0.2">
      <c r="A38" s="106">
        <v>560068</v>
      </c>
      <c r="B38" s="107" t="s">
        <v>73</v>
      </c>
      <c r="C38" s="126">
        <v>16790</v>
      </c>
      <c r="D38" s="126">
        <v>7784</v>
      </c>
      <c r="E38" s="126">
        <v>14558</v>
      </c>
      <c r="F38" s="126">
        <v>406931</v>
      </c>
      <c r="G38" s="126">
        <v>599852</v>
      </c>
      <c r="H38" s="139">
        <v>1045915</v>
      </c>
      <c r="I38" s="140">
        <v>71.47</v>
      </c>
      <c r="J38" s="126">
        <f t="shared" si="2"/>
        <v>12000</v>
      </c>
      <c r="K38" s="126">
        <f t="shared" si="3"/>
        <v>5563</v>
      </c>
      <c r="L38" s="126">
        <f t="shared" si="4"/>
        <v>10405</v>
      </c>
      <c r="M38" s="126">
        <f t="shared" si="5"/>
        <v>290834</v>
      </c>
      <c r="N38" s="126">
        <f t="shared" si="6"/>
        <v>428714</v>
      </c>
      <c r="O38" s="139">
        <f t="shared" si="0"/>
        <v>747516</v>
      </c>
      <c r="P38" s="141"/>
      <c r="R38" s="126">
        <f t="shared" si="7"/>
        <v>4790</v>
      </c>
      <c r="S38" s="126">
        <f t="shared" si="7"/>
        <v>2221</v>
      </c>
      <c r="T38" s="126">
        <f t="shared" si="7"/>
        <v>4153</v>
      </c>
      <c r="U38" s="126">
        <f t="shared" si="7"/>
        <v>116097</v>
      </c>
      <c r="V38" s="126">
        <f t="shared" si="7"/>
        <v>171138</v>
      </c>
      <c r="W38" s="130">
        <f t="shared" si="7"/>
        <v>298399</v>
      </c>
    </row>
    <row r="39" spans="1:23" x14ac:dyDescent="0.2">
      <c r="A39" s="106">
        <v>560069</v>
      </c>
      <c r="B39" s="107" t="s">
        <v>74</v>
      </c>
      <c r="C39" s="126">
        <v>502309</v>
      </c>
      <c r="D39" s="126">
        <v>6642</v>
      </c>
      <c r="E39" s="126">
        <v>9505</v>
      </c>
      <c r="F39" s="126">
        <v>2618</v>
      </c>
      <c r="G39" s="126">
        <v>72312</v>
      </c>
      <c r="H39" s="139">
        <v>593386</v>
      </c>
      <c r="I39" s="140">
        <v>57.96</v>
      </c>
      <c r="J39" s="126">
        <f t="shared" si="2"/>
        <v>291138</v>
      </c>
      <c r="K39" s="126">
        <f t="shared" si="3"/>
        <v>3850</v>
      </c>
      <c r="L39" s="126">
        <f t="shared" si="4"/>
        <v>5509</v>
      </c>
      <c r="M39" s="126">
        <f t="shared" si="5"/>
        <v>1517</v>
      </c>
      <c r="N39" s="126">
        <f t="shared" si="6"/>
        <v>41912</v>
      </c>
      <c r="O39" s="139">
        <f t="shared" si="0"/>
        <v>343926</v>
      </c>
      <c r="P39" s="141"/>
      <c r="R39" s="126">
        <f t="shared" si="7"/>
        <v>211171</v>
      </c>
      <c r="S39" s="126">
        <f t="shared" si="7"/>
        <v>2792</v>
      </c>
      <c r="T39" s="126">
        <f t="shared" si="7"/>
        <v>3996</v>
      </c>
      <c r="U39" s="126">
        <f t="shared" si="7"/>
        <v>1101</v>
      </c>
      <c r="V39" s="126">
        <f t="shared" si="7"/>
        <v>30400</v>
      </c>
      <c r="W39" s="130">
        <f t="shared" si="7"/>
        <v>249460</v>
      </c>
    </row>
    <row r="40" spans="1:23" x14ac:dyDescent="0.2">
      <c r="A40" s="106">
        <v>560070</v>
      </c>
      <c r="B40" s="107" t="s">
        <v>75</v>
      </c>
      <c r="C40" s="126">
        <v>526846</v>
      </c>
      <c r="D40" s="126">
        <v>100802</v>
      </c>
      <c r="E40" s="126">
        <v>732909</v>
      </c>
      <c r="F40" s="126">
        <v>40338</v>
      </c>
      <c r="G40" s="126">
        <v>500665</v>
      </c>
      <c r="H40" s="139">
        <v>1901560</v>
      </c>
      <c r="I40" s="140">
        <v>89.84</v>
      </c>
      <c r="J40" s="126">
        <f t="shared" si="2"/>
        <v>473318</v>
      </c>
      <c r="K40" s="126">
        <f t="shared" si="3"/>
        <v>90561</v>
      </c>
      <c r="L40" s="126">
        <f t="shared" si="4"/>
        <v>658445</v>
      </c>
      <c r="M40" s="126">
        <f t="shared" si="5"/>
        <v>36240</v>
      </c>
      <c r="N40" s="126">
        <f t="shared" si="6"/>
        <v>449797</v>
      </c>
      <c r="O40" s="139">
        <f t="shared" si="0"/>
        <v>1708361</v>
      </c>
      <c r="P40" s="141"/>
      <c r="R40" s="126">
        <f t="shared" si="7"/>
        <v>53528</v>
      </c>
      <c r="S40" s="126">
        <f t="shared" si="7"/>
        <v>10241</v>
      </c>
      <c r="T40" s="126">
        <f t="shared" si="7"/>
        <v>74464</v>
      </c>
      <c r="U40" s="126">
        <f t="shared" si="7"/>
        <v>4098</v>
      </c>
      <c r="V40" s="126">
        <f t="shared" si="7"/>
        <v>50868</v>
      </c>
      <c r="W40" s="130">
        <f t="shared" si="7"/>
        <v>193199</v>
      </c>
    </row>
    <row r="41" spans="1:23" x14ac:dyDescent="0.2">
      <c r="A41" s="106">
        <v>560071</v>
      </c>
      <c r="B41" s="107" t="s">
        <v>76</v>
      </c>
      <c r="C41" s="126">
        <v>5499</v>
      </c>
      <c r="D41" s="126">
        <v>8270</v>
      </c>
      <c r="E41" s="126">
        <v>1863</v>
      </c>
      <c r="F41" s="126">
        <v>114164</v>
      </c>
      <c r="G41" s="126">
        <v>606161</v>
      </c>
      <c r="H41" s="139">
        <v>735957</v>
      </c>
      <c r="I41" s="140">
        <v>45.86</v>
      </c>
      <c r="J41" s="126">
        <f t="shared" si="2"/>
        <v>2522</v>
      </c>
      <c r="K41" s="126">
        <f t="shared" si="3"/>
        <v>3793</v>
      </c>
      <c r="L41" s="126">
        <f t="shared" si="4"/>
        <v>854</v>
      </c>
      <c r="M41" s="126">
        <f t="shared" si="5"/>
        <v>52356</v>
      </c>
      <c r="N41" s="126">
        <f t="shared" si="6"/>
        <v>277985</v>
      </c>
      <c r="O41" s="139">
        <f t="shared" si="0"/>
        <v>337510</v>
      </c>
      <c r="P41" s="141"/>
      <c r="R41" s="126">
        <f t="shared" si="7"/>
        <v>2977</v>
      </c>
      <c r="S41" s="126">
        <f t="shared" si="7"/>
        <v>4477</v>
      </c>
      <c r="T41" s="126">
        <f t="shared" si="7"/>
        <v>1009</v>
      </c>
      <c r="U41" s="126">
        <f t="shared" si="7"/>
        <v>61808</v>
      </c>
      <c r="V41" s="126">
        <f t="shared" si="7"/>
        <v>328176</v>
      </c>
      <c r="W41" s="130">
        <f t="shared" si="7"/>
        <v>398447</v>
      </c>
    </row>
    <row r="42" spans="1:23" x14ac:dyDescent="0.2">
      <c r="A42" s="106">
        <v>560072</v>
      </c>
      <c r="B42" s="107" t="s">
        <v>77</v>
      </c>
      <c r="C42" s="126">
        <v>16244</v>
      </c>
      <c r="D42" s="126">
        <v>23639</v>
      </c>
      <c r="E42" s="126">
        <v>147811</v>
      </c>
      <c r="F42" s="126">
        <v>3671</v>
      </c>
      <c r="G42" s="126">
        <v>543783</v>
      </c>
      <c r="H42" s="139">
        <v>735148</v>
      </c>
      <c r="I42" s="140">
        <v>74.8</v>
      </c>
      <c r="J42" s="126">
        <f t="shared" si="2"/>
        <v>12151</v>
      </c>
      <c r="K42" s="126">
        <f t="shared" si="3"/>
        <v>17682</v>
      </c>
      <c r="L42" s="126">
        <f t="shared" si="4"/>
        <v>110563</v>
      </c>
      <c r="M42" s="126">
        <f t="shared" si="5"/>
        <v>2746</v>
      </c>
      <c r="N42" s="126">
        <f t="shared" si="6"/>
        <v>406750</v>
      </c>
      <c r="O42" s="139">
        <f t="shared" si="0"/>
        <v>549892</v>
      </c>
      <c r="P42" s="141"/>
      <c r="R42" s="126">
        <f t="shared" si="7"/>
        <v>4093</v>
      </c>
      <c r="S42" s="126">
        <f t="shared" si="7"/>
        <v>5957</v>
      </c>
      <c r="T42" s="126">
        <f t="shared" si="7"/>
        <v>37248</v>
      </c>
      <c r="U42" s="126">
        <f t="shared" si="7"/>
        <v>925</v>
      </c>
      <c r="V42" s="126">
        <f t="shared" si="7"/>
        <v>137033</v>
      </c>
      <c r="W42" s="130">
        <f t="shared" si="7"/>
        <v>185256</v>
      </c>
    </row>
    <row r="43" spans="1:23" ht="25.5" x14ac:dyDescent="0.2">
      <c r="A43" s="106">
        <v>560073</v>
      </c>
      <c r="B43" s="107" t="s">
        <v>78</v>
      </c>
      <c r="C43" s="126">
        <v>6057</v>
      </c>
      <c r="D43" s="126">
        <v>3570</v>
      </c>
      <c r="E43" s="126">
        <v>225455</v>
      </c>
      <c r="F43" s="126">
        <v>2054</v>
      </c>
      <c r="G43" s="126">
        <v>270790</v>
      </c>
      <c r="H43" s="139">
        <v>507926</v>
      </c>
      <c r="I43" s="140">
        <v>75.63</v>
      </c>
      <c r="J43" s="126">
        <f t="shared" si="2"/>
        <v>4581</v>
      </c>
      <c r="K43" s="126">
        <f t="shared" si="3"/>
        <v>2700</v>
      </c>
      <c r="L43" s="126">
        <f t="shared" si="4"/>
        <v>170512</v>
      </c>
      <c r="M43" s="126">
        <f t="shared" si="5"/>
        <v>1553</v>
      </c>
      <c r="N43" s="126">
        <f t="shared" si="6"/>
        <v>204798</v>
      </c>
      <c r="O43" s="139">
        <f t="shared" si="0"/>
        <v>384144</v>
      </c>
      <c r="P43" s="141"/>
      <c r="R43" s="126">
        <f t="shared" si="7"/>
        <v>1476</v>
      </c>
      <c r="S43" s="126">
        <f t="shared" si="7"/>
        <v>870</v>
      </c>
      <c r="T43" s="126">
        <f t="shared" si="7"/>
        <v>54943</v>
      </c>
      <c r="U43" s="126">
        <f t="shared" si="7"/>
        <v>501</v>
      </c>
      <c r="V43" s="126">
        <f t="shared" si="7"/>
        <v>65992</v>
      </c>
      <c r="W43" s="130">
        <f t="shared" si="7"/>
        <v>123782</v>
      </c>
    </row>
    <row r="44" spans="1:23" x14ac:dyDescent="0.2">
      <c r="A44" s="106">
        <v>560074</v>
      </c>
      <c r="B44" s="107" t="s">
        <v>79</v>
      </c>
      <c r="C44" s="126">
        <v>43190</v>
      </c>
      <c r="D44" s="126">
        <v>21996</v>
      </c>
      <c r="E44" s="126">
        <v>312210</v>
      </c>
      <c r="F44" s="126">
        <v>4591</v>
      </c>
      <c r="G44" s="126">
        <v>556911</v>
      </c>
      <c r="H44" s="139">
        <v>938898</v>
      </c>
      <c r="I44" s="140">
        <v>53.57</v>
      </c>
      <c r="J44" s="126">
        <f t="shared" si="2"/>
        <v>23137</v>
      </c>
      <c r="K44" s="126">
        <f t="shared" si="3"/>
        <v>11783</v>
      </c>
      <c r="L44" s="126">
        <f t="shared" si="4"/>
        <v>167251</v>
      </c>
      <c r="M44" s="126">
        <f t="shared" si="5"/>
        <v>2459</v>
      </c>
      <c r="N44" s="126">
        <f t="shared" si="6"/>
        <v>298337</v>
      </c>
      <c r="O44" s="139">
        <f t="shared" si="0"/>
        <v>502967</v>
      </c>
      <c r="P44" s="141"/>
      <c r="R44" s="126">
        <f t="shared" si="7"/>
        <v>20053</v>
      </c>
      <c r="S44" s="126">
        <f t="shared" si="7"/>
        <v>10213</v>
      </c>
      <c r="T44" s="126">
        <f t="shared" si="7"/>
        <v>144959</v>
      </c>
      <c r="U44" s="126">
        <f t="shared" si="7"/>
        <v>2132</v>
      </c>
      <c r="V44" s="126">
        <f t="shared" si="7"/>
        <v>258574</v>
      </c>
      <c r="W44" s="130">
        <f t="shared" si="7"/>
        <v>435931</v>
      </c>
    </row>
    <row r="45" spans="1:23" x14ac:dyDescent="0.2">
      <c r="A45" s="106">
        <v>560075</v>
      </c>
      <c r="B45" s="107" t="s">
        <v>80</v>
      </c>
      <c r="C45" s="126">
        <v>873251</v>
      </c>
      <c r="D45" s="126">
        <v>12696</v>
      </c>
      <c r="E45" s="126">
        <v>11176</v>
      </c>
      <c r="F45" s="126">
        <v>4182</v>
      </c>
      <c r="G45" s="126">
        <v>103594</v>
      </c>
      <c r="H45" s="139">
        <v>1004899</v>
      </c>
      <c r="I45" s="140">
        <v>81.58</v>
      </c>
      <c r="J45" s="126">
        <f t="shared" si="2"/>
        <v>712398</v>
      </c>
      <c r="K45" s="126">
        <f t="shared" si="3"/>
        <v>10357</v>
      </c>
      <c r="L45" s="126">
        <f t="shared" si="4"/>
        <v>9117</v>
      </c>
      <c r="M45" s="126">
        <f t="shared" si="5"/>
        <v>3412</v>
      </c>
      <c r="N45" s="126">
        <f t="shared" si="6"/>
        <v>84512</v>
      </c>
      <c r="O45" s="139">
        <f t="shared" si="0"/>
        <v>819796</v>
      </c>
      <c r="P45" s="141"/>
      <c r="R45" s="126">
        <f t="shared" si="7"/>
        <v>160853</v>
      </c>
      <c r="S45" s="126">
        <f t="shared" si="7"/>
        <v>2339</v>
      </c>
      <c r="T45" s="126">
        <f t="shared" si="7"/>
        <v>2059</v>
      </c>
      <c r="U45" s="126">
        <f t="shared" si="7"/>
        <v>770</v>
      </c>
      <c r="V45" s="126">
        <f t="shared" si="7"/>
        <v>19082</v>
      </c>
      <c r="W45" s="130">
        <f t="shared" si="7"/>
        <v>185103</v>
      </c>
    </row>
    <row r="46" spans="1:23" x14ac:dyDescent="0.2">
      <c r="A46" s="106">
        <v>560076</v>
      </c>
      <c r="B46" s="107" t="s">
        <v>81</v>
      </c>
      <c r="C46" s="126">
        <v>11520</v>
      </c>
      <c r="D46" s="126">
        <v>494943</v>
      </c>
      <c r="E46" s="126">
        <v>3647</v>
      </c>
      <c r="F46" s="126">
        <v>1120</v>
      </c>
      <c r="G46" s="126">
        <v>36083</v>
      </c>
      <c r="H46" s="139">
        <v>547313</v>
      </c>
      <c r="I46" s="140">
        <v>59.18</v>
      </c>
      <c r="J46" s="126">
        <f t="shared" si="2"/>
        <v>6818</v>
      </c>
      <c r="K46" s="126">
        <f t="shared" si="3"/>
        <v>292907</v>
      </c>
      <c r="L46" s="126">
        <f t="shared" si="4"/>
        <v>2158</v>
      </c>
      <c r="M46" s="126">
        <f t="shared" si="5"/>
        <v>663</v>
      </c>
      <c r="N46" s="126">
        <f t="shared" si="6"/>
        <v>21354</v>
      </c>
      <c r="O46" s="139">
        <f t="shared" si="0"/>
        <v>323900</v>
      </c>
      <c r="P46" s="141"/>
      <c r="R46" s="126">
        <f t="shared" si="7"/>
        <v>4702</v>
      </c>
      <c r="S46" s="126">
        <f t="shared" si="7"/>
        <v>202036</v>
      </c>
      <c r="T46" s="126">
        <f t="shared" si="7"/>
        <v>1489</v>
      </c>
      <c r="U46" s="126">
        <f t="shared" si="7"/>
        <v>457</v>
      </c>
      <c r="V46" s="126">
        <f t="shared" si="7"/>
        <v>14729</v>
      </c>
      <c r="W46" s="130">
        <f t="shared" si="7"/>
        <v>223413</v>
      </c>
    </row>
    <row r="47" spans="1:23" x14ac:dyDescent="0.2">
      <c r="A47" s="106">
        <v>560077</v>
      </c>
      <c r="B47" s="107" t="s">
        <v>82</v>
      </c>
      <c r="C47" s="126">
        <v>1692</v>
      </c>
      <c r="D47" s="126">
        <v>2135</v>
      </c>
      <c r="E47" s="126">
        <v>440</v>
      </c>
      <c r="F47" s="126">
        <v>210337</v>
      </c>
      <c r="G47" s="126">
        <v>164729</v>
      </c>
      <c r="H47" s="139">
        <v>379333</v>
      </c>
      <c r="I47" s="140">
        <v>76.81</v>
      </c>
      <c r="J47" s="126">
        <f t="shared" si="2"/>
        <v>1300</v>
      </c>
      <c r="K47" s="126">
        <f t="shared" si="3"/>
        <v>1640</v>
      </c>
      <c r="L47" s="126">
        <f t="shared" si="4"/>
        <v>338</v>
      </c>
      <c r="M47" s="126">
        <f t="shared" si="5"/>
        <v>161560</v>
      </c>
      <c r="N47" s="126">
        <f t="shared" si="6"/>
        <v>126528</v>
      </c>
      <c r="O47" s="139">
        <f t="shared" si="0"/>
        <v>291366</v>
      </c>
      <c r="P47" s="141"/>
      <c r="R47" s="126">
        <f t="shared" si="7"/>
        <v>392</v>
      </c>
      <c r="S47" s="126">
        <f t="shared" si="7"/>
        <v>495</v>
      </c>
      <c r="T47" s="126">
        <f t="shared" si="7"/>
        <v>102</v>
      </c>
      <c r="U47" s="126">
        <f t="shared" si="7"/>
        <v>48777</v>
      </c>
      <c r="V47" s="126">
        <f t="shared" si="7"/>
        <v>38201</v>
      </c>
      <c r="W47" s="130">
        <f t="shared" si="7"/>
        <v>87967</v>
      </c>
    </row>
    <row r="48" spans="1:23" x14ac:dyDescent="0.2">
      <c r="A48" s="106">
        <v>560078</v>
      </c>
      <c r="B48" s="107" t="s">
        <v>83</v>
      </c>
      <c r="C48" s="126">
        <v>1066495</v>
      </c>
      <c r="D48" s="126">
        <v>163456</v>
      </c>
      <c r="E48" s="126">
        <v>11360</v>
      </c>
      <c r="F48" s="126">
        <v>53301</v>
      </c>
      <c r="G48" s="126">
        <v>220636</v>
      </c>
      <c r="H48" s="139">
        <v>1515248</v>
      </c>
      <c r="I48" s="140">
        <v>64.11</v>
      </c>
      <c r="J48" s="126">
        <f t="shared" si="2"/>
        <v>683730</v>
      </c>
      <c r="K48" s="126">
        <f t="shared" si="3"/>
        <v>104792</v>
      </c>
      <c r="L48" s="126">
        <f t="shared" si="4"/>
        <v>7283</v>
      </c>
      <c r="M48" s="126">
        <f t="shared" si="5"/>
        <v>34171</v>
      </c>
      <c r="N48" s="126">
        <f t="shared" si="6"/>
        <v>141450</v>
      </c>
      <c r="O48" s="139">
        <f t="shared" si="0"/>
        <v>971426</v>
      </c>
      <c r="P48" s="141"/>
      <c r="R48" s="126">
        <f t="shared" si="7"/>
        <v>382765</v>
      </c>
      <c r="S48" s="126">
        <f t="shared" si="7"/>
        <v>58664</v>
      </c>
      <c r="T48" s="126">
        <f t="shared" si="7"/>
        <v>4077</v>
      </c>
      <c r="U48" s="126">
        <f t="shared" si="7"/>
        <v>19130</v>
      </c>
      <c r="V48" s="126">
        <f t="shared" si="7"/>
        <v>79186</v>
      </c>
      <c r="W48" s="130">
        <f t="shared" si="7"/>
        <v>543822</v>
      </c>
    </row>
    <row r="49" spans="1:23" x14ac:dyDescent="0.2">
      <c r="A49" s="106">
        <v>560079</v>
      </c>
      <c r="B49" s="107" t="s">
        <v>84</v>
      </c>
      <c r="C49" s="126">
        <v>18938</v>
      </c>
      <c r="D49" s="126">
        <v>311503</v>
      </c>
      <c r="E49" s="126">
        <v>3338</v>
      </c>
      <c r="F49" s="126">
        <v>736799</v>
      </c>
      <c r="G49" s="126">
        <v>158139</v>
      </c>
      <c r="H49" s="139">
        <v>1228717</v>
      </c>
      <c r="I49" s="140">
        <v>68.19</v>
      </c>
      <c r="J49" s="126">
        <f t="shared" si="2"/>
        <v>12914</v>
      </c>
      <c r="K49" s="126">
        <f t="shared" si="3"/>
        <v>212414</v>
      </c>
      <c r="L49" s="126">
        <f t="shared" si="4"/>
        <v>2276</v>
      </c>
      <c r="M49" s="126">
        <f t="shared" si="5"/>
        <v>502423</v>
      </c>
      <c r="N49" s="126">
        <f t="shared" si="6"/>
        <v>107835</v>
      </c>
      <c r="O49" s="139">
        <f t="shared" si="0"/>
        <v>837862</v>
      </c>
      <c r="P49" s="141"/>
      <c r="R49" s="126">
        <f t="shared" si="7"/>
        <v>6024</v>
      </c>
      <c r="S49" s="126">
        <f t="shared" si="7"/>
        <v>99089</v>
      </c>
      <c r="T49" s="126">
        <f t="shared" si="7"/>
        <v>1062</v>
      </c>
      <c r="U49" s="126">
        <f t="shared" si="7"/>
        <v>234376</v>
      </c>
      <c r="V49" s="126">
        <f t="shared" si="7"/>
        <v>50304</v>
      </c>
      <c r="W49" s="130">
        <f t="shared" si="7"/>
        <v>390855</v>
      </c>
    </row>
    <row r="50" spans="1:23" x14ac:dyDescent="0.2">
      <c r="A50" s="106">
        <v>560080</v>
      </c>
      <c r="B50" s="107" t="s">
        <v>85</v>
      </c>
      <c r="C50" s="126">
        <v>8682</v>
      </c>
      <c r="D50" s="126">
        <v>6937</v>
      </c>
      <c r="E50" s="126">
        <v>4598</v>
      </c>
      <c r="F50" s="126">
        <v>218324</v>
      </c>
      <c r="G50" s="126">
        <v>548908</v>
      </c>
      <c r="H50" s="139">
        <v>787449</v>
      </c>
      <c r="I50" s="140">
        <v>60.66</v>
      </c>
      <c r="J50" s="126">
        <f t="shared" si="2"/>
        <v>5267</v>
      </c>
      <c r="K50" s="126">
        <f t="shared" si="3"/>
        <v>4208</v>
      </c>
      <c r="L50" s="126">
        <f t="shared" si="4"/>
        <v>2789</v>
      </c>
      <c r="M50" s="126">
        <f t="shared" si="5"/>
        <v>132435</v>
      </c>
      <c r="N50" s="126">
        <f t="shared" si="6"/>
        <v>332968</v>
      </c>
      <c r="O50" s="139">
        <f t="shared" si="0"/>
        <v>477667</v>
      </c>
      <c r="P50" s="141"/>
      <c r="R50" s="126">
        <f t="shared" si="7"/>
        <v>3415</v>
      </c>
      <c r="S50" s="126">
        <f t="shared" si="7"/>
        <v>2729</v>
      </c>
      <c r="T50" s="126">
        <f t="shared" si="7"/>
        <v>1809</v>
      </c>
      <c r="U50" s="126">
        <f t="shared" si="7"/>
        <v>85889</v>
      </c>
      <c r="V50" s="126">
        <f t="shared" si="7"/>
        <v>215940</v>
      </c>
      <c r="W50" s="130">
        <f t="shared" si="7"/>
        <v>309782</v>
      </c>
    </row>
    <row r="51" spans="1:23" x14ac:dyDescent="0.2">
      <c r="A51" s="106">
        <v>560081</v>
      </c>
      <c r="B51" s="107" t="s">
        <v>86</v>
      </c>
      <c r="C51" s="126">
        <v>27048</v>
      </c>
      <c r="D51" s="126">
        <v>71427</v>
      </c>
      <c r="E51" s="126">
        <v>4088</v>
      </c>
      <c r="F51" s="126">
        <v>800479</v>
      </c>
      <c r="G51" s="126">
        <v>15307</v>
      </c>
      <c r="H51" s="139">
        <v>918349</v>
      </c>
      <c r="I51" s="140">
        <v>65.14</v>
      </c>
      <c r="J51" s="126">
        <f t="shared" si="2"/>
        <v>17619</v>
      </c>
      <c r="K51" s="126">
        <f t="shared" si="3"/>
        <v>46528</v>
      </c>
      <c r="L51" s="126">
        <f t="shared" si="4"/>
        <v>2663</v>
      </c>
      <c r="M51" s="126">
        <f t="shared" si="5"/>
        <v>521432</v>
      </c>
      <c r="N51" s="126">
        <f t="shared" si="6"/>
        <v>9971</v>
      </c>
      <c r="O51" s="139">
        <f t="shared" si="0"/>
        <v>598213</v>
      </c>
      <c r="P51" s="141"/>
      <c r="R51" s="126">
        <f t="shared" si="7"/>
        <v>9429</v>
      </c>
      <c r="S51" s="126">
        <f t="shared" si="7"/>
        <v>24899</v>
      </c>
      <c r="T51" s="126">
        <f t="shared" si="7"/>
        <v>1425</v>
      </c>
      <c r="U51" s="126">
        <f t="shared" si="7"/>
        <v>279047</v>
      </c>
      <c r="V51" s="126">
        <f t="shared" si="7"/>
        <v>5336</v>
      </c>
      <c r="W51" s="130">
        <f t="shared" si="7"/>
        <v>320136</v>
      </c>
    </row>
    <row r="52" spans="1:23" x14ac:dyDescent="0.2">
      <c r="A52" s="106">
        <v>560082</v>
      </c>
      <c r="B52" s="107" t="s">
        <v>87</v>
      </c>
      <c r="C52" s="126">
        <v>12677</v>
      </c>
      <c r="D52" s="126">
        <v>5781</v>
      </c>
      <c r="E52" s="126">
        <v>291559</v>
      </c>
      <c r="F52" s="126">
        <v>1185</v>
      </c>
      <c r="G52" s="126">
        <v>319603</v>
      </c>
      <c r="H52" s="139">
        <v>630805</v>
      </c>
      <c r="I52" s="140">
        <v>69.92</v>
      </c>
      <c r="J52" s="126">
        <f t="shared" si="2"/>
        <v>8864</v>
      </c>
      <c r="K52" s="126">
        <f t="shared" si="3"/>
        <v>4042</v>
      </c>
      <c r="L52" s="126">
        <f t="shared" si="4"/>
        <v>203858</v>
      </c>
      <c r="M52" s="126">
        <f t="shared" si="5"/>
        <v>829</v>
      </c>
      <c r="N52" s="126">
        <f t="shared" si="6"/>
        <v>223466</v>
      </c>
      <c r="O52" s="139">
        <f t="shared" si="0"/>
        <v>441059</v>
      </c>
      <c r="P52" s="141"/>
      <c r="R52" s="126">
        <f t="shared" si="7"/>
        <v>3813</v>
      </c>
      <c r="S52" s="126">
        <f t="shared" si="7"/>
        <v>1739</v>
      </c>
      <c r="T52" s="126">
        <f t="shared" si="7"/>
        <v>87701</v>
      </c>
      <c r="U52" s="126">
        <f t="shared" si="7"/>
        <v>356</v>
      </c>
      <c r="V52" s="126">
        <f t="shared" si="7"/>
        <v>96137</v>
      </c>
      <c r="W52" s="130">
        <f t="shared" si="7"/>
        <v>189746</v>
      </c>
    </row>
    <row r="53" spans="1:23" x14ac:dyDescent="0.2">
      <c r="A53" s="106">
        <v>560083</v>
      </c>
      <c r="B53" s="107" t="s">
        <v>88</v>
      </c>
      <c r="C53" s="126">
        <v>9613</v>
      </c>
      <c r="D53" s="126">
        <v>9770</v>
      </c>
      <c r="E53" s="126">
        <v>237617</v>
      </c>
      <c r="F53" s="126">
        <v>1511</v>
      </c>
      <c r="G53" s="126">
        <v>254942</v>
      </c>
      <c r="H53" s="139">
        <v>513453</v>
      </c>
      <c r="I53" s="140">
        <v>73.58</v>
      </c>
      <c r="J53" s="126">
        <f t="shared" si="2"/>
        <v>7073</v>
      </c>
      <c r="K53" s="126">
        <f t="shared" si="3"/>
        <v>7189</v>
      </c>
      <c r="L53" s="126">
        <f t="shared" si="4"/>
        <v>174839</v>
      </c>
      <c r="M53" s="126">
        <f t="shared" si="5"/>
        <v>1112</v>
      </c>
      <c r="N53" s="126">
        <f t="shared" si="6"/>
        <v>187586</v>
      </c>
      <c r="O53" s="139">
        <f t="shared" si="0"/>
        <v>377799</v>
      </c>
      <c r="P53" s="141"/>
      <c r="R53" s="126">
        <f t="shared" si="7"/>
        <v>2540</v>
      </c>
      <c r="S53" s="126">
        <f t="shared" si="7"/>
        <v>2581</v>
      </c>
      <c r="T53" s="126">
        <f t="shared" si="7"/>
        <v>62778</v>
      </c>
      <c r="U53" s="126">
        <f t="shared" si="7"/>
        <v>399</v>
      </c>
      <c r="V53" s="126">
        <f t="shared" si="7"/>
        <v>67356</v>
      </c>
      <c r="W53" s="130">
        <f t="shared" si="7"/>
        <v>135654</v>
      </c>
    </row>
    <row r="54" spans="1:23" x14ac:dyDescent="0.2">
      <c r="A54" s="106">
        <v>560084</v>
      </c>
      <c r="B54" s="107" t="s">
        <v>89</v>
      </c>
      <c r="C54" s="126">
        <v>11586</v>
      </c>
      <c r="D54" s="126">
        <v>1088882</v>
      </c>
      <c r="E54" s="126">
        <v>5162</v>
      </c>
      <c r="F54" s="126">
        <v>2373</v>
      </c>
      <c r="G54" s="126">
        <v>256387</v>
      </c>
      <c r="H54" s="139">
        <v>1364390</v>
      </c>
      <c r="I54" s="140">
        <v>49.08</v>
      </c>
      <c r="J54" s="126">
        <f t="shared" si="2"/>
        <v>5686</v>
      </c>
      <c r="K54" s="126">
        <f t="shared" si="3"/>
        <v>534423</v>
      </c>
      <c r="L54" s="126">
        <f t="shared" si="4"/>
        <v>2534</v>
      </c>
      <c r="M54" s="126">
        <f t="shared" si="5"/>
        <v>1165</v>
      </c>
      <c r="N54" s="126">
        <f t="shared" si="6"/>
        <v>125835</v>
      </c>
      <c r="O54" s="139">
        <f t="shared" si="0"/>
        <v>669643</v>
      </c>
      <c r="P54" s="141"/>
      <c r="R54" s="126">
        <f t="shared" si="7"/>
        <v>5900</v>
      </c>
      <c r="S54" s="126">
        <f t="shared" si="7"/>
        <v>554459</v>
      </c>
      <c r="T54" s="126">
        <f t="shared" si="7"/>
        <v>2628</v>
      </c>
      <c r="U54" s="126">
        <f t="shared" si="7"/>
        <v>1208</v>
      </c>
      <c r="V54" s="126">
        <f t="shared" si="7"/>
        <v>130552</v>
      </c>
      <c r="W54" s="130">
        <f t="shared" si="7"/>
        <v>694747</v>
      </c>
    </row>
    <row r="55" spans="1:23" ht="25.5" x14ac:dyDescent="0.2">
      <c r="A55" s="106">
        <v>560085</v>
      </c>
      <c r="B55" s="107" t="s">
        <v>90</v>
      </c>
      <c r="C55" s="126">
        <v>84640</v>
      </c>
      <c r="D55" s="126">
        <v>33280</v>
      </c>
      <c r="E55" s="126">
        <v>44194</v>
      </c>
      <c r="F55" s="126">
        <v>18018</v>
      </c>
      <c r="G55" s="126">
        <v>49928</v>
      </c>
      <c r="H55" s="139">
        <v>230060</v>
      </c>
      <c r="I55" s="140">
        <v>71.040000000000006</v>
      </c>
      <c r="J55" s="126">
        <f t="shared" si="2"/>
        <v>60128</v>
      </c>
      <c r="K55" s="126">
        <f t="shared" si="3"/>
        <v>23642</v>
      </c>
      <c r="L55" s="126">
        <f t="shared" si="4"/>
        <v>31395</v>
      </c>
      <c r="M55" s="126">
        <f t="shared" si="5"/>
        <v>12800</v>
      </c>
      <c r="N55" s="126">
        <f t="shared" si="6"/>
        <v>35469</v>
      </c>
      <c r="O55" s="139">
        <f t="shared" si="0"/>
        <v>163434</v>
      </c>
      <c r="P55" s="141"/>
      <c r="R55" s="126">
        <f t="shared" si="7"/>
        <v>24512</v>
      </c>
      <c r="S55" s="126">
        <f t="shared" si="7"/>
        <v>9638</v>
      </c>
      <c r="T55" s="126">
        <f t="shared" si="7"/>
        <v>12799</v>
      </c>
      <c r="U55" s="126">
        <f t="shared" si="7"/>
        <v>5218</v>
      </c>
      <c r="V55" s="126">
        <f t="shared" si="7"/>
        <v>14459</v>
      </c>
      <c r="W55" s="130">
        <f t="shared" si="7"/>
        <v>66626</v>
      </c>
    </row>
    <row r="56" spans="1:23" ht="25.5" x14ac:dyDescent="0.2">
      <c r="A56" s="106">
        <v>560086</v>
      </c>
      <c r="B56" s="107" t="s">
        <v>91</v>
      </c>
      <c r="C56" s="126">
        <v>244421</v>
      </c>
      <c r="D56" s="126">
        <v>40407</v>
      </c>
      <c r="E56" s="126">
        <v>34829</v>
      </c>
      <c r="F56" s="126">
        <v>21638</v>
      </c>
      <c r="G56" s="126">
        <v>131293</v>
      </c>
      <c r="H56" s="139">
        <v>472588</v>
      </c>
      <c r="I56" s="140">
        <v>51.99</v>
      </c>
      <c r="J56" s="126">
        <f t="shared" si="2"/>
        <v>127074</v>
      </c>
      <c r="K56" s="126">
        <f t="shared" si="3"/>
        <v>21008</v>
      </c>
      <c r="L56" s="126">
        <f t="shared" si="4"/>
        <v>18108</v>
      </c>
      <c r="M56" s="126">
        <f t="shared" si="5"/>
        <v>11250</v>
      </c>
      <c r="N56" s="126">
        <f t="shared" si="6"/>
        <v>68259</v>
      </c>
      <c r="O56" s="139">
        <f t="shared" si="0"/>
        <v>245699</v>
      </c>
      <c r="P56" s="141"/>
      <c r="R56" s="126">
        <f t="shared" si="7"/>
        <v>117347</v>
      </c>
      <c r="S56" s="126">
        <f t="shared" si="7"/>
        <v>19399</v>
      </c>
      <c r="T56" s="126">
        <f t="shared" si="7"/>
        <v>16721</v>
      </c>
      <c r="U56" s="126">
        <f t="shared" si="7"/>
        <v>10388</v>
      </c>
      <c r="V56" s="126">
        <f t="shared" si="7"/>
        <v>63034</v>
      </c>
      <c r="W56" s="130">
        <f t="shared" si="7"/>
        <v>226889</v>
      </c>
    </row>
    <row r="57" spans="1:23" ht="25.5" x14ac:dyDescent="0.2">
      <c r="A57" s="106">
        <v>560087</v>
      </c>
      <c r="B57" s="107" t="s">
        <v>92</v>
      </c>
      <c r="C57" s="126">
        <v>147799</v>
      </c>
      <c r="D57" s="126">
        <v>474375</v>
      </c>
      <c r="E57" s="126">
        <v>35593</v>
      </c>
      <c r="F57" s="126">
        <v>28112</v>
      </c>
      <c r="G57" s="126">
        <v>240209</v>
      </c>
      <c r="H57" s="139">
        <v>926088</v>
      </c>
      <c r="I57" s="140">
        <v>48.36</v>
      </c>
      <c r="J57" s="126">
        <f t="shared" si="2"/>
        <v>71476</v>
      </c>
      <c r="K57" s="126">
        <f t="shared" si="3"/>
        <v>229408</v>
      </c>
      <c r="L57" s="126">
        <f t="shared" si="4"/>
        <v>17213</v>
      </c>
      <c r="M57" s="126">
        <f t="shared" si="5"/>
        <v>13595</v>
      </c>
      <c r="N57" s="126">
        <f t="shared" si="6"/>
        <v>116165</v>
      </c>
      <c r="O57" s="139">
        <f t="shared" si="0"/>
        <v>447857</v>
      </c>
      <c r="P57" s="141"/>
      <c r="R57" s="126">
        <f t="shared" si="7"/>
        <v>76323</v>
      </c>
      <c r="S57" s="126">
        <f t="shared" si="7"/>
        <v>244967</v>
      </c>
      <c r="T57" s="126">
        <f t="shared" si="7"/>
        <v>18380</v>
      </c>
      <c r="U57" s="126">
        <f t="shared" si="7"/>
        <v>14517</v>
      </c>
      <c r="V57" s="126">
        <f t="shared" si="7"/>
        <v>124044</v>
      </c>
      <c r="W57" s="130">
        <f t="shared" si="7"/>
        <v>478231</v>
      </c>
    </row>
    <row r="58" spans="1:23" ht="38.25" x14ac:dyDescent="0.2">
      <c r="A58" s="106">
        <v>560088</v>
      </c>
      <c r="B58" s="107" t="s">
        <v>93</v>
      </c>
      <c r="C58" s="126">
        <v>31575</v>
      </c>
      <c r="D58" s="126">
        <v>33725</v>
      </c>
      <c r="E58" s="126">
        <v>1638</v>
      </c>
      <c r="F58" s="126">
        <v>62365</v>
      </c>
      <c r="G58" s="126">
        <v>5829</v>
      </c>
      <c r="H58" s="139">
        <v>135132</v>
      </c>
      <c r="I58" s="140">
        <v>63.76</v>
      </c>
      <c r="J58" s="126">
        <f t="shared" si="2"/>
        <v>20132</v>
      </c>
      <c r="K58" s="126">
        <f t="shared" si="3"/>
        <v>21503</v>
      </c>
      <c r="L58" s="126">
        <f t="shared" si="4"/>
        <v>1044</v>
      </c>
      <c r="M58" s="126">
        <f t="shared" si="5"/>
        <v>39764</v>
      </c>
      <c r="N58" s="126">
        <f t="shared" si="6"/>
        <v>3717</v>
      </c>
      <c r="O58" s="139">
        <f t="shared" si="0"/>
        <v>86160</v>
      </c>
      <c r="P58" s="141"/>
      <c r="R58" s="126">
        <f t="shared" si="7"/>
        <v>11443</v>
      </c>
      <c r="S58" s="126">
        <f t="shared" si="7"/>
        <v>12222</v>
      </c>
      <c r="T58" s="126">
        <f t="shared" si="7"/>
        <v>594</v>
      </c>
      <c r="U58" s="126">
        <f t="shared" si="7"/>
        <v>22601</v>
      </c>
      <c r="V58" s="126">
        <f t="shared" si="7"/>
        <v>2112</v>
      </c>
      <c r="W58" s="130">
        <f t="shared" si="7"/>
        <v>48972</v>
      </c>
    </row>
    <row r="59" spans="1:23" ht="38.25" x14ac:dyDescent="0.2">
      <c r="A59" s="106">
        <v>560089</v>
      </c>
      <c r="B59" s="107" t="s">
        <v>94</v>
      </c>
      <c r="C59" s="126">
        <v>200</v>
      </c>
      <c r="D59" s="126">
        <v>280</v>
      </c>
      <c r="E59" s="126">
        <v>455</v>
      </c>
      <c r="F59" s="126">
        <v>54402</v>
      </c>
      <c r="G59" s="126">
        <v>35958</v>
      </c>
      <c r="H59" s="139">
        <v>91295</v>
      </c>
      <c r="I59" s="140">
        <v>69.040000000000006</v>
      </c>
      <c r="J59" s="126">
        <f t="shared" si="2"/>
        <v>138</v>
      </c>
      <c r="K59" s="126">
        <f t="shared" si="3"/>
        <v>193</v>
      </c>
      <c r="L59" s="126">
        <f t="shared" si="4"/>
        <v>314</v>
      </c>
      <c r="M59" s="126">
        <f t="shared" si="5"/>
        <v>37559</v>
      </c>
      <c r="N59" s="126">
        <f t="shared" si="6"/>
        <v>24825</v>
      </c>
      <c r="O59" s="139">
        <f t="shared" si="0"/>
        <v>63029</v>
      </c>
      <c r="P59" s="141"/>
      <c r="R59" s="126">
        <f t="shared" si="7"/>
        <v>62</v>
      </c>
      <c r="S59" s="126">
        <f t="shared" si="7"/>
        <v>87</v>
      </c>
      <c r="T59" s="126">
        <f t="shared" si="7"/>
        <v>141</v>
      </c>
      <c r="U59" s="126">
        <f t="shared" si="7"/>
        <v>16843</v>
      </c>
      <c r="V59" s="126">
        <f t="shared" si="7"/>
        <v>11133</v>
      </c>
      <c r="W59" s="130">
        <f t="shared" si="7"/>
        <v>28266</v>
      </c>
    </row>
    <row r="60" spans="1:23" ht="38.25" x14ac:dyDescent="0.2">
      <c r="A60" s="106">
        <v>560096</v>
      </c>
      <c r="B60" s="107" t="s">
        <v>95</v>
      </c>
      <c r="C60" s="126">
        <v>13934</v>
      </c>
      <c r="D60" s="126">
        <v>4402</v>
      </c>
      <c r="E60" s="126">
        <v>2438</v>
      </c>
      <c r="F60" s="126">
        <v>1007</v>
      </c>
      <c r="G60" s="126">
        <v>4012</v>
      </c>
      <c r="H60" s="139">
        <v>25793</v>
      </c>
      <c r="I60" s="140">
        <v>24.55</v>
      </c>
      <c r="J60" s="126">
        <f t="shared" si="2"/>
        <v>3421</v>
      </c>
      <c r="K60" s="126">
        <f t="shared" si="3"/>
        <v>1081</v>
      </c>
      <c r="L60" s="126">
        <f t="shared" si="4"/>
        <v>599</v>
      </c>
      <c r="M60" s="126">
        <f t="shared" si="5"/>
        <v>247</v>
      </c>
      <c r="N60" s="126">
        <f t="shared" si="6"/>
        <v>985</v>
      </c>
      <c r="O60" s="139">
        <f t="shared" si="0"/>
        <v>6333</v>
      </c>
      <c r="P60" s="141"/>
      <c r="R60" s="126">
        <f t="shared" si="7"/>
        <v>10513</v>
      </c>
      <c r="S60" s="126">
        <f t="shared" si="7"/>
        <v>3321</v>
      </c>
      <c r="T60" s="126">
        <f t="shared" si="7"/>
        <v>1839</v>
      </c>
      <c r="U60" s="126">
        <f t="shared" si="7"/>
        <v>760</v>
      </c>
      <c r="V60" s="126">
        <f t="shared" si="7"/>
        <v>3027</v>
      </c>
      <c r="W60" s="130">
        <f t="shared" si="7"/>
        <v>19460</v>
      </c>
    </row>
    <row r="61" spans="1:23" ht="25.5" x14ac:dyDescent="0.2">
      <c r="A61" s="106">
        <v>560098</v>
      </c>
      <c r="B61" s="107" t="s">
        <v>96</v>
      </c>
      <c r="C61" s="126">
        <v>28820</v>
      </c>
      <c r="D61" s="126">
        <v>39956</v>
      </c>
      <c r="E61" s="126">
        <v>12832</v>
      </c>
      <c r="F61" s="126">
        <v>6314</v>
      </c>
      <c r="G61" s="126">
        <v>90118</v>
      </c>
      <c r="H61" s="139">
        <v>178040</v>
      </c>
      <c r="I61" s="140">
        <v>39.72</v>
      </c>
      <c r="J61" s="126">
        <f t="shared" si="2"/>
        <v>11447</v>
      </c>
      <c r="K61" s="126">
        <f t="shared" si="3"/>
        <v>15871</v>
      </c>
      <c r="L61" s="126">
        <f t="shared" si="4"/>
        <v>5097</v>
      </c>
      <c r="M61" s="126">
        <f t="shared" si="5"/>
        <v>2508</v>
      </c>
      <c r="N61" s="126">
        <f t="shared" si="6"/>
        <v>35795</v>
      </c>
      <c r="O61" s="139">
        <f t="shared" si="0"/>
        <v>70718</v>
      </c>
      <c r="P61" s="141"/>
      <c r="R61" s="126">
        <f t="shared" si="7"/>
        <v>17373</v>
      </c>
      <c r="S61" s="126">
        <f t="shared" si="7"/>
        <v>24085</v>
      </c>
      <c r="T61" s="126">
        <f t="shared" si="7"/>
        <v>7735</v>
      </c>
      <c r="U61" s="126">
        <f t="shared" si="7"/>
        <v>3806</v>
      </c>
      <c r="V61" s="126">
        <f t="shared" si="7"/>
        <v>54323</v>
      </c>
      <c r="W61" s="130">
        <f t="shared" si="7"/>
        <v>107322</v>
      </c>
    </row>
    <row r="62" spans="1:23" ht="38.25" x14ac:dyDescent="0.2">
      <c r="A62" s="106">
        <v>560099</v>
      </c>
      <c r="B62" s="107" t="s">
        <v>97</v>
      </c>
      <c r="C62" s="126">
        <v>63752</v>
      </c>
      <c r="D62" s="126">
        <v>16328</v>
      </c>
      <c r="E62" s="126">
        <v>7332</v>
      </c>
      <c r="F62" s="126">
        <v>4992</v>
      </c>
      <c r="G62" s="126">
        <v>19305</v>
      </c>
      <c r="H62" s="139">
        <v>111709</v>
      </c>
      <c r="I62" s="140">
        <v>34.409999999999997</v>
      </c>
      <c r="J62" s="126">
        <f t="shared" si="2"/>
        <v>21937</v>
      </c>
      <c r="K62" s="126">
        <f t="shared" si="3"/>
        <v>5618</v>
      </c>
      <c r="L62" s="126">
        <f t="shared" si="4"/>
        <v>2523</v>
      </c>
      <c r="M62" s="126">
        <f t="shared" si="5"/>
        <v>1718</v>
      </c>
      <c r="N62" s="126">
        <f t="shared" si="6"/>
        <v>6643</v>
      </c>
      <c r="O62" s="139">
        <f t="shared" si="0"/>
        <v>38439</v>
      </c>
      <c r="P62" s="141"/>
      <c r="R62" s="126">
        <f t="shared" si="7"/>
        <v>41815</v>
      </c>
      <c r="S62" s="126">
        <f t="shared" si="7"/>
        <v>10710</v>
      </c>
      <c r="T62" s="126">
        <f t="shared" si="7"/>
        <v>4809</v>
      </c>
      <c r="U62" s="126">
        <f t="shared" si="7"/>
        <v>3274</v>
      </c>
      <c r="V62" s="126">
        <f t="shared" si="7"/>
        <v>12662</v>
      </c>
      <c r="W62" s="130">
        <f t="shared" si="7"/>
        <v>73270</v>
      </c>
    </row>
    <row r="63" spans="1:23" ht="51" x14ac:dyDescent="0.2">
      <c r="A63" s="106">
        <v>560206</v>
      </c>
      <c r="B63" s="107" t="s">
        <v>98</v>
      </c>
      <c r="C63" s="126">
        <v>30918</v>
      </c>
      <c r="D63" s="126">
        <v>758894</v>
      </c>
      <c r="E63" s="126">
        <v>608387</v>
      </c>
      <c r="F63" s="126">
        <v>2972</v>
      </c>
      <c r="G63" s="126">
        <v>478854</v>
      </c>
      <c r="H63" s="139">
        <v>1880025</v>
      </c>
      <c r="I63" s="140">
        <v>68.760000000000005</v>
      </c>
      <c r="J63" s="126">
        <f t="shared" si="2"/>
        <v>21259</v>
      </c>
      <c r="K63" s="126">
        <f t="shared" si="3"/>
        <v>521816</v>
      </c>
      <c r="L63" s="126">
        <f t="shared" si="4"/>
        <v>418327</v>
      </c>
      <c r="M63" s="126">
        <f t="shared" si="5"/>
        <v>2044</v>
      </c>
      <c r="N63" s="126">
        <f t="shared" si="6"/>
        <v>329260</v>
      </c>
      <c r="O63" s="139">
        <f t="shared" si="0"/>
        <v>1292706</v>
      </c>
      <c r="P63" s="141"/>
      <c r="R63" s="126">
        <f t="shared" si="7"/>
        <v>9659</v>
      </c>
      <c r="S63" s="126">
        <f t="shared" si="7"/>
        <v>237078</v>
      </c>
      <c r="T63" s="126">
        <f t="shared" si="7"/>
        <v>190060</v>
      </c>
      <c r="U63" s="126">
        <f t="shared" ref="U63:W64" si="8">F63-M63</f>
        <v>928</v>
      </c>
      <c r="V63" s="126">
        <f t="shared" si="8"/>
        <v>149594</v>
      </c>
      <c r="W63" s="130">
        <f t="shared" si="8"/>
        <v>587319</v>
      </c>
    </row>
    <row r="64" spans="1:23" ht="51" x14ac:dyDescent="0.2">
      <c r="A64" s="121">
        <v>560214</v>
      </c>
      <c r="B64" s="107" t="s">
        <v>99</v>
      </c>
      <c r="C64" s="126">
        <v>1175747</v>
      </c>
      <c r="D64" s="126">
        <v>1283394</v>
      </c>
      <c r="E64" s="126">
        <v>61950</v>
      </c>
      <c r="F64" s="126">
        <v>2024578</v>
      </c>
      <c r="G64" s="126">
        <v>233703</v>
      </c>
      <c r="H64" s="139">
        <v>4779372</v>
      </c>
      <c r="I64" s="140">
        <v>52.79</v>
      </c>
      <c r="J64" s="126">
        <f t="shared" si="2"/>
        <v>620677</v>
      </c>
      <c r="K64" s="126">
        <f t="shared" si="3"/>
        <v>677504</v>
      </c>
      <c r="L64" s="126">
        <f t="shared" si="4"/>
        <v>32703</v>
      </c>
      <c r="M64" s="126">
        <f t="shared" si="5"/>
        <v>1068775</v>
      </c>
      <c r="N64" s="126">
        <f t="shared" si="6"/>
        <v>123372</v>
      </c>
      <c r="O64" s="134">
        <f>SUM(J64:N64)</f>
        <v>2523031</v>
      </c>
      <c r="P64" s="141"/>
      <c r="R64" s="126">
        <f t="shared" ref="R64:T64" si="9">C64-J64</f>
        <v>555070</v>
      </c>
      <c r="S64" s="126">
        <f t="shared" si="9"/>
        <v>605890</v>
      </c>
      <c r="T64" s="126">
        <f t="shared" si="9"/>
        <v>29247</v>
      </c>
      <c r="U64" s="126">
        <f t="shared" si="8"/>
        <v>955803</v>
      </c>
      <c r="V64" s="126">
        <f t="shared" si="8"/>
        <v>110331</v>
      </c>
      <c r="W64" s="130">
        <f t="shared" si="8"/>
        <v>2256341</v>
      </c>
    </row>
    <row r="65" spans="1:23" x14ac:dyDescent="0.2">
      <c r="A65" s="289" t="s">
        <v>119</v>
      </c>
      <c r="B65" s="289"/>
      <c r="C65" s="126">
        <f t="shared" ref="C65:H65" si="10">SUM(C5:C64)</f>
        <v>17855228</v>
      </c>
      <c r="D65" s="126">
        <f t="shared" si="10"/>
        <v>14367027</v>
      </c>
      <c r="E65" s="126">
        <f t="shared" si="10"/>
        <v>6432507</v>
      </c>
      <c r="F65" s="126">
        <f t="shared" si="10"/>
        <v>8157979</v>
      </c>
      <c r="G65" s="126">
        <f t="shared" si="10"/>
        <v>13539170</v>
      </c>
      <c r="H65" s="134">
        <f t="shared" si="10"/>
        <v>60351911</v>
      </c>
      <c r="I65" s="140" t="s">
        <v>176</v>
      </c>
      <c r="J65" s="126">
        <f t="shared" ref="J65:O65" si="11">SUM(J5:J64)</f>
        <v>13694379</v>
      </c>
      <c r="K65" s="126">
        <f t="shared" si="11"/>
        <v>9956503</v>
      </c>
      <c r="L65" s="126">
        <f t="shared" si="11"/>
        <v>4757404</v>
      </c>
      <c r="M65" s="126">
        <f t="shared" si="11"/>
        <v>5276143</v>
      </c>
      <c r="N65" s="126">
        <f t="shared" si="11"/>
        <v>9477862</v>
      </c>
      <c r="O65" s="134">
        <f t="shared" si="11"/>
        <v>43162291</v>
      </c>
      <c r="R65" s="133">
        <f t="shared" ref="R65:W65" si="12">SUM(R5:R64)</f>
        <v>4160849</v>
      </c>
      <c r="S65" s="133">
        <f t="shared" si="12"/>
        <v>4410524</v>
      </c>
      <c r="T65" s="133">
        <f t="shared" si="12"/>
        <v>1675103</v>
      </c>
      <c r="U65" s="133">
        <f t="shared" si="12"/>
        <v>2881836</v>
      </c>
      <c r="V65" s="133">
        <f t="shared" si="12"/>
        <v>4061308</v>
      </c>
      <c r="W65" s="139">
        <f t="shared" si="12"/>
        <v>17189620</v>
      </c>
    </row>
    <row r="67" spans="1:23" x14ac:dyDescent="0.2">
      <c r="I67" s="81">
        <f>O65/H65*100</f>
        <v>71.52</v>
      </c>
    </row>
  </sheetData>
  <mergeCells count="12">
    <mergeCell ref="R3:V3"/>
    <mergeCell ref="W3:W4"/>
    <mergeCell ref="A65:B65"/>
    <mergeCell ref="L1:O1"/>
    <mergeCell ref="A2:O2"/>
    <mergeCell ref="A3:A4"/>
    <mergeCell ref="B3:B4"/>
    <mergeCell ref="C3:G3"/>
    <mergeCell ref="H3:H4"/>
    <mergeCell ref="I3:I4"/>
    <mergeCell ref="J3:N3"/>
    <mergeCell ref="O3:O4"/>
  </mergeCells>
  <pageMargins left="0.7" right="0.7" top="0.75" bottom="0.75" header="0.3" footer="0.3"/>
  <pageSetup paperSize="9" scale="7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67"/>
  <sheetViews>
    <sheetView view="pageBreakPreview" zoomScale="96" zoomScaleNormal="100" zoomScaleSheetLayoutView="96" workbookViewId="0">
      <pane xSplit="2" ySplit="4" topLeftCell="C40" activePane="bottomRight" state="frozen"/>
      <selection pane="topRight" activeCell="C1" sqref="C1"/>
      <selection pane="bottomLeft" activeCell="A5" sqref="A5"/>
      <selection pane="bottomRight" activeCell="P71" sqref="P71"/>
    </sheetView>
  </sheetViews>
  <sheetFormatPr defaultColWidth="30.33203125" defaultRowHeight="12.75" x14ac:dyDescent="0.2"/>
  <cols>
    <col min="1" max="1" width="10" style="122" customWidth="1"/>
    <col min="2" max="2" width="20.83203125" style="123" customWidth="1"/>
    <col min="3" max="6" width="12" style="124" customWidth="1"/>
    <col min="7" max="7" width="13" style="124" customWidth="1"/>
    <col min="8" max="8" width="13.1640625" style="124" customWidth="1"/>
    <col min="9" max="9" width="14.6640625" style="124" customWidth="1"/>
    <col min="10" max="10" width="15.83203125" style="124" customWidth="1"/>
    <col min="11" max="12" width="12" style="124" customWidth="1"/>
    <col min="13" max="13" width="12.83203125" style="124" customWidth="1"/>
    <col min="14" max="14" width="14.33203125" style="124" customWidth="1"/>
    <col min="15" max="17" width="14" style="124" customWidth="1"/>
    <col min="18" max="18" width="14.6640625" style="124" customWidth="1"/>
    <col min="19" max="19" width="14.1640625" style="124" customWidth="1"/>
    <col min="20" max="20" width="12.83203125" style="137" customWidth="1"/>
    <col min="21" max="245" width="9.33203125" style="122" customWidth="1"/>
    <col min="246" max="246" width="0" style="122" hidden="1" customWidth="1"/>
    <col min="247" max="247" width="30.33203125" style="122" customWidth="1"/>
  </cols>
  <sheetData>
    <row r="1" spans="1:20" ht="25.5" customHeight="1" x14ac:dyDescent="0.2">
      <c r="Q1" s="290" t="s">
        <v>162</v>
      </c>
      <c r="R1" s="290"/>
      <c r="S1" s="290"/>
      <c r="T1" s="290"/>
    </row>
    <row r="2" spans="1:20" ht="31.5" customHeight="1" x14ac:dyDescent="0.2">
      <c r="A2" s="298" t="s">
        <v>163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298"/>
      <c r="R2" s="298"/>
      <c r="S2" s="298"/>
      <c r="T2" s="298"/>
    </row>
    <row r="3" spans="1:20" ht="24" customHeight="1" x14ac:dyDescent="0.2">
      <c r="A3" s="299" t="s">
        <v>28</v>
      </c>
      <c r="B3" s="299" t="s">
        <v>156</v>
      </c>
      <c r="C3" s="300" t="s">
        <v>164</v>
      </c>
      <c r="D3" s="301"/>
      <c r="E3" s="301"/>
      <c r="F3" s="301"/>
      <c r="G3" s="302"/>
      <c r="H3" s="303" t="s">
        <v>119</v>
      </c>
      <c r="I3" s="304" t="s">
        <v>165</v>
      </c>
      <c r="J3" s="304"/>
      <c r="K3" s="304"/>
      <c r="L3" s="304"/>
      <c r="M3" s="304"/>
      <c r="N3" s="305" t="s">
        <v>119</v>
      </c>
      <c r="O3" s="306" t="s">
        <v>166</v>
      </c>
      <c r="P3" s="306"/>
      <c r="Q3" s="306"/>
      <c r="R3" s="306"/>
      <c r="S3" s="306"/>
      <c r="T3" s="307" t="s">
        <v>119</v>
      </c>
    </row>
    <row r="4" spans="1:20" ht="43.5" customHeight="1" x14ac:dyDescent="0.2">
      <c r="A4" s="299"/>
      <c r="B4" s="299"/>
      <c r="C4" s="125" t="s">
        <v>157</v>
      </c>
      <c r="D4" s="125" t="s">
        <v>158</v>
      </c>
      <c r="E4" s="125" t="s">
        <v>159</v>
      </c>
      <c r="F4" s="125" t="s">
        <v>160</v>
      </c>
      <c r="G4" s="125" t="s">
        <v>161</v>
      </c>
      <c r="H4" s="303"/>
      <c r="I4" s="125" t="s">
        <v>157</v>
      </c>
      <c r="J4" s="125" t="s">
        <v>158</v>
      </c>
      <c r="K4" s="125" t="s">
        <v>159</v>
      </c>
      <c r="L4" s="125" t="s">
        <v>160</v>
      </c>
      <c r="M4" s="125" t="s">
        <v>161</v>
      </c>
      <c r="N4" s="305"/>
      <c r="O4" s="125" t="s">
        <v>157</v>
      </c>
      <c r="P4" s="125" t="s">
        <v>158</v>
      </c>
      <c r="Q4" s="125" t="s">
        <v>159</v>
      </c>
      <c r="R4" s="125" t="s">
        <v>160</v>
      </c>
      <c r="S4" s="125" t="s">
        <v>161</v>
      </c>
      <c r="T4" s="307"/>
    </row>
    <row r="5" spans="1:20" ht="38.25" x14ac:dyDescent="0.2">
      <c r="A5" s="106">
        <v>560002</v>
      </c>
      <c r="B5" s="107" t="s">
        <v>40</v>
      </c>
      <c r="C5" s="126">
        <v>78962</v>
      </c>
      <c r="D5" s="126">
        <v>24575</v>
      </c>
      <c r="E5" s="126">
        <v>41974</v>
      </c>
      <c r="F5" s="126">
        <v>3688</v>
      </c>
      <c r="G5" s="126">
        <v>18053</v>
      </c>
      <c r="H5" s="127">
        <f>C5+D5+E5+F5+G5</f>
        <v>167252</v>
      </c>
      <c r="I5" s="128">
        <v>134391</v>
      </c>
      <c r="J5" s="128">
        <v>41772</v>
      </c>
      <c r="K5" s="128">
        <v>71483</v>
      </c>
      <c r="L5" s="128">
        <v>6385</v>
      </c>
      <c r="M5" s="128">
        <v>30999</v>
      </c>
      <c r="N5" s="129">
        <f>I5+J5+K5+L5+M5</f>
        <v>285030</v>
      </c>
      <c r="O5" s="126">
        <f>C5+I5</f>
        <v>213353</v>
      </c>
      <c r="P5" s="126">
        <f t="shared" ref="P5:S20" si="0">D5+J5</f>
        <v>66347</v>
      </c>
      <c r="Q5" s="126">
        <f t="shared" si="0"/>
        <v>113457</v>
      </c>
      <c r="R5" s="126">
        <f t="shared" si="0"/>
        <v>10073</v>
      </c>
      <c r="S5" s="126">
        <f t="shared" si="0"/>
        <v>49052</v>
      </c>
      <c r="T5" s="130">
        <f>O5+P5+Q5+R5+S5</f>
        <v>452282</v>
      </c>
    </row>
    <row r="6" spans="1:20" ht="51" x14ac:dyDescent="0.2">
      <c r="A6" s="106">
        <v>560014</v>
      </c>
      <c r="B6" s="107" t="s">
        <v>41</v>
      </c>
      <c r="C6" s="126">
        <v>4737</v>
      </c>
      <c r="D6" s="126">
        <v>1749</v>
      </c>
      <c r="E6" s="126">
        <v>1231</v>
      </c>
      <c r="F6" s="126">
        <v>2314</v>
      </c>
      <c r="G6" s="126">
        <v>2698</v>
      </c>
      <c r="H6" s="127">
        <f t="shared" ref="H6:H64" si="1">C6+D6+E6+F6+G6</f>
        <v>12729</v>
      </c>
      <c r="I6" s="128">
        <v>28137</v>
      </c>
      <c r="J6" s="128">
        <v>10312</v>
      </c>
      <c r="K6" s="128">
        <v>7274</v>
      </c>
      <c r="L6" s="128">
        <v>13732</v>
      </c>
      <c r="M6" s="128">
        <v>15814</v>
      </c>
      <c r="N6" s="129">
        <f>I6+J6+K6+L6+M6</f>
        <v>75269</v>
      </c>
      <c r="O6" s="126">
        <f t="shared" ref="O6:S60" si="2">C6+I6</f>
        <v>32874</v>
      </c>
      <c r="P6" s="126">
        <f t="shared" si="0"/>
        <v>12061</v>
      </c>
      <c r="Q6" s="126">
        <f t="shared" si="0"/>
        <v>8505</v>
      </c>
      <c r="R6" s="126">
        <f t="shared" si="0"/>
        <v>16046</v>
      </c>
      <c r="S6" s="126">
        <f t="shared" si="0"/>
        <v>18512</v>
      </c>
      <c r="T6" s="130">
        <f t="shared" ref="T6:T64" si="3">O6+P6+Q6+R6+S6</f>
        <v>87998</v>
      </c>
    </row>
    <row r="7" spans="1:20" ht="25.5" x14ac:dyDescent="0.2">
      <c r="A7" s="106">
        <v>560017</v>
      </c>
      <c r="B7" s="107" t="s">
        <v>42</v>
      </c>
      <c r="C7" s="126">
        <v>410998</v>
      </c>
      <c r="D7" s="126">
        <v>36384</v>
      </c>
      <c r="E7" s="126">
        <v>21847</v>
      </c>
      <c r="F7" s="126">
        <v>14181</v>
      </c>
      <c r="G7" s="126">
        <v>65414</v>
      </c>
      <c r="H7" s="127">
        <f t="shared" si="1"/>
        <v>548824</v>
      </c>
      <c r="I7" s="128">
        <v>988006</v>
      </c>
      <c r="J7" s="128">
        <v>87536</v>
      </c>
      <c r="K7" s="128">
        <v>52771</v>
      </c>
      <c r="L7" s="128">
        <v>34163</v>
      </c>
      <c r="M7" s="128">
        <v>157267</v>
      </c>
      <c r="N7" s="129">
        <f t="shared" ref="N7:N64" si="4">I7+J7+K7+L7+M7</f>
        <v>1319743</v>
      </c>
      <c r="O7" s="126">
        <f t="shared" si="2"/>
        <v>1399004</v>
      </c>
      <c r="P7" s="126">
        <f t="shared" si="0"/>
        <v>123920</v>
      </c>
      <c r="Q7" s="126">
        <f t="shared" si="0"/>
        <v>74618</v>
      </c>
      <c r="R7" s="126">
        <f t="shared" si="0"/>
        <v>48344</v>
      </c>
      <c r="S7" s="126">
        <f t="shared" si="0"/>
        <v>222681</v>
      </c>
      <c r="T7" s="130">
        <f t="shared" si="3"/>
        <v>1868567</v>
      </c>
    </row>
    <row r="8" spans="1:20" ht="25.5" x14ac:dyDescent="0.2">
      <c r="A8" s="106">
        <v>560019</v>
      </c>
      <c r="B8" s="107" t="s">
        <v>43</v>
      </c>
      <c r="C8" s="126">
        <v>101386</v>
      </c>
      <c r="D8" s="126">
        <v>15635</v>
      </c>
      <c r="E8" s="126">
        <v>12549</v>
      </c>
      <c r="F8" s="126">
        <v>12365</v>
      </c>
      <c r="G8" s="126">
        <v>32341</v>
      </c>
      <c r="H8" s="127">
        <f t="shared" si="1"/>
        <v>174276</v>
      </c>
      <c r="I8" s="128">
        <v>937005</v>
      </c>
      <c r="J8" s="128">
        <v>144489</v>
      </c>
      <c r="K8" s="128">
        <v>115424</v>
      </c>
      <c r="L8" s="128">
        <v>113486</v>
      </c>
      <c r="M8" s="128">
        <v>298469</v>
      </c>
      <c r="N8" s="129">
        <f t="shared" si="4"/>
        <v>1608873</v>
      </c>
      <c r="O8" s="126">
        <f t="shared" si="2"/>
        <v>1038391</v>
      </c>
      <c r="P8" s="126">
        <f t="shared" si="0"/>
        <v>160124</v>
      </c>
      <c r="Q8" s="126">
        <f t="shared" si="0"/>
        <v>127973</v>
      </c>
      <c r="R8" s="126">
        <f t="shared" si="0"/>
        <v>125851</v>
      </c>
      <c r="S8" s="126">
        <f t="shared" si="0"/>
        <v>330810</v>
      </c>
      <c r="T8" s="130">
        <f t="shared" si="3"/>
        <v>1783149</v>
      </c>
    </row>
    <row r="9" spans="1:20" ht="25.5" x14ac:dyDescent="0.2">
      <c r="A9" s="106">
        <v>560021</v>
      </c>
      <c r="B9" s="107" t="s">
        <v>44</v>
      </c>
      <c r="C9" s="126">
        <v>385120</v>
      </c>
      <c r="D9" s="126">
        <v>96102</v>
      </c>
      <c r="E9" s="126">
        <v>49780</v>
      </c>
      <c r="F9" s="126">
        <v>13517</v>
      </c>
      <c r="G9" s="126">
        <v>42273</v>
      </c>
      <c r="H9" s="127">
        <f t="shared" si="1"/>
        <v>586792</v>
      </c>
      <c r="I9" s="128">
        <v>1562908</v>
      </c>
      <c r="J9" s="128">
        <v>394957</v>
      </c>
      <c r="K9" s="128">
        <v>203825</v>
      </c>
      <c r="L9" s="128">
        <v>54600</v>
      </c>
      <c r="M9" s="128">
        <v>172292</v>
      </c>
      <c r="N9" s="129">
        <f t="shared" si="4"/>
        <v>2388582</v>
      </c>
      <c r="O9" s="126">
        <f t="shared" si="2"/>
        <v>1948028</v>
      </c>
      <c r="P9" s="126">
        <f t="shared" si="0"/>
        <v>491059</v>
      </c>
      <c r="Q9" s="126">
        <f t="shared" si="0"/>
        <v>253605</v>
      </c>
      <c r="R9" s="126">
        <f t="shared" si="0"/>
        <v>68117</v>
      </c>
      <c r="S9" s="126">
        <f t="shared" si="0"/>
        <v>214565</v>
      </c>
      <c r="T9" s="130">
        <f t="shared" si="3"/>
        <v>2975374</v>
      </c>
    </row>
    <row r="10" spans="1:20" ht="25.5" x14ac:dyDescent="0.2">
      <c r="A10" s="106">
        <v>560022</v>
      </c>
      <c r="B10" s="107" t="s">
        <v>45</v>
      </c>
      <c r="C10" s="126">
        <v>653940</v>
      </c>
      <c r="D10" s="126">
        <v>152061</v>
      </c>
      <c r="E10" s="126">
        <v>156691</v>
      </c>
      <c r="F10" s="126">
        <v>28540</v>
      </c>
      <c r="G10" s="126">
        <v>182262</v>
      </c>
      <c r="H10" s="127">
        <f t="shared" si="1"/>
        <v>1173494</v>
      </c>
      <c r="I10" s="128">
        <v>1128589</v>
      </c>
      <c r="J10" s="128">
        <v>264671</v>
      </c>
      <c r="K10" s="128">
        <v>270733</v>
      </c>
      <c r="L10" s="128">
        <v>49245</v>
      </c>
      <c r="M10" s="128">
        <v>314215</v>
      </c>
      <c r="N10" s="129">
        <f t="shared" si="4"/>
        <v>2027453</v>
      </c>
      <c r="O10" s="126">
        <f t="shared" si="2"/>
        <v>1782529</v>
      </c>
      <c r="P10" s="126">
        <f t="shared" si="0"/>
        <v>416732</v>
      </c>
      <c r="Q10" s="126">
        <f t="shared" si="0"/>
        <v>427424</v>
      </c>
      <c r="R10" s="126">
        <f t="shared" si="0"/>
        <v>77785</v>
      </c>
      <c r="S10" s="126">
        <f t="shared" si="0"/>
        <v>496477</v>
      </c>
      <c r="T10" s="130">
        <f t="shared" si="3"/>
        <v>3200947</v>
      </c>
    </row>
    <row r="11" spans="1:20" ht="25.5" x14ac:dyDescent="0.2">
      <c r="A11" s="106">
        <v>560024</v>
      </c>
      <c r="B11" s="107" t="s">
        <v>46</v>
      </c>
      <c r="C11" s="126">
        <v>42638</v>
      </c>
      <c r="D11" s="126">
        <v>11484</v>
      </c>
      <c r="E11" s="126">
        <v>4773</v>
      </c>
      <c r="F11" s="126">
        <v>2627</v>
      </c>
      <c r="G11" s="126">
        <v>8200</v>
      </c>
      <c r="H11" s="127">
        <f t="shared" si="1"/>
        <v>69722</v>
      </c>
      <c r="I11" s="128">
        <v>1180828</v>
      </c>
      <c r="J11" s="128">
        <v>316686</v>
      </c>
      <c r="K11" s="128">
        <v>132528</v>
      </c>
      <c r="L11" s="128">
        <v>72487</v>
      </c>
      <c r="M11" s="128">
        <v>227989</v>
      </c>
      <c r="N11" s="129">
        <f t="shared" si="4"/>
        <v>1930518</v>
      </c>
      <c r="O11" s="126">
        <f t="shared" si="2"/>
        <v>1223466</v>
      </c>
      <c r="P11" s="126">
        <f t="shared" si="0"/>
        <v>328170</v>
      </c>
      <c r="Q11" s="126">
        <f t="shared" si="0"/>
        <v>137301</v>
      </c>
      <c r="R11" s="126">
        <f t="shared" si="0"/>
        <v>75114</v>
      </c>
      <c r="S11" s="126">
        <f t="shared" si="0"/>
        <v>236189</v>
      </c>
      <c r="T11" s="130">
        <f t="shared" si="3"/>
        <v>2000240</v>
      </c>
    </row>
    <row r="12" spans="1:20" ht="38.25" x14ac:dyDescent="0.2">
      <c r="A12" s="106">
        <v>560026</v>
      </c>
      <c r="B12" s="107" t="s">
        <v>47</v>
      </c>
      <c r="C12" s="126">
        <v>356019</v>
      </c>
      <c r="D12" s="126">
        <v>267580</v>
      </c>
      <c r="E12" s="126">
        <v>106749</v>
      </c>
      <c r="F12" s="126">
        <v>21704</v>
      </c>
      <c r="G12" s="126">
        <v>74759</v>
      </c>
      <c r="H12" s="127">
        <f t="shared" si="1"/>
        <v>826811</v>
      </c>
      <c r="I12" s="128">
        <v>1014687</v>
      </c>
      <c r="J12" s="128">
        <v>758975</v>
      </c>
      <c r="K12" s="128">
        <v>303312</v>
      </c>
      <c r="L12" s="128">
        <v>61682</v>
      </c>
      <c r="M12" s="128">
        <v>214777</v>
      </c>
      <c r="N12" s="129">
        <f t="shared" si="4"/>
        <v>2353433</v>
      </c>
      <c r="O12" s="126">
        <f t="shared" si="2"/>
        <v>1370706</v>
      </c>
      <c r="P12" s="126">
        <f t="shared" si="0"/>
        <v>1026555</v>
      </c>
      <c r="Q12" s="126">
        <f t="shared" si="0"/>
        <v>410061</v>
      </c>
      <c r="R12" s="126">
        <f t="shared" si="0"/>
        <v>83386</v>
      </c>
      <c r="S12" s="126">
        <f t="shared" si="0"/>
        <v>289536</v>
      </c>
      <c r="T12" s="130">
        <f t="shared" si="3"/>
        <v>3180244</v>
      </c>
    </row>
    <row r="13" spans="1:20" ht="25.5" x14ac:dyDescent="0.2">
      <c r="A13" s="106">
        <v>560032</v>
      </c>
      <c r="B13" s="107" t="s">
        <v>48</v>
      </c>
      <c r="C13" s="126">
        <v>36531</v>
      </c>
      <c r="D13" s="126">
        <v>121301</v>
      </c>
      <c r="E13" s="126">
        <v>26633</v>
      </c>
      <c r="F13" s="126">
        <v>4009</v>
      </c>
      <c r="G13" s="126">
        <v>61657</v>
      </c>
      <c r="H13" s="127">
        <f t="shared" si="1"/>
        <v>250131</v>
      </c>
      <c r="I13" s="128">
        <v>51731</v>
      </c>
      <c r="J13" s="128">
        <v>172345</v>
      </c>
      <c r="K13" s="128">
        <v>37754</v>
      </c>
      <c r="L13" s="128">
        <v>5675</v>
      </c>
      <c r="M13" s="128">
        <v>87865</v>
      </c>
      <c r="N13" s="129">
        <f t="shared" si="4"/>
        <v>355370</v>
      </c>
      <c r="O13" s="126">
        <f t="shared" si="2"/>
        <v>88262</v>
      </c>
      <c r="P13" s="126">
        <f t="shared" si="0"/>
        <v>293646</v>
      </c>
      <c r="Q13" s="126">
        <f t="shared" si="0"/>
        <v>64387</v>
      </c>
      <c r="R13" s="126">
        <f t="shared" si="0"/>
        <v>9684</v>
      </c>
      <c r="S13" s="126">
        <f t="shared" si="0"/>
        <v>149522</v>
      </c>
      <c r="T13" s="130">
        <f t="shared" si="3"/>
        <v>605501</v>
      </c>
    </row>
    <row r="14" spans="1:20" ht="25.5" x14ac:dyDescent="0.2">
      <c r="A14" s="106">
        <v>560033</v>
      </c>
      <c r="B14" s="107" t="s">
        <v>49</v>
      </c>
      <c r="C14" s="126">
        <v>21982</v>
      </c>
      <c r="D14" s="126">
        <v>41849</v>
      </c>
      <c r="E14" s="126">
        <v>7017</v>
      </c>
      <c r="F14" s="126">
        <v>3204</v>
      </c>
      <c r="G14" s="126">
        <v>21769</v>
      </c>
      <c r="H14" s="127">
        <f t="shared" si="1"/>
        <v>95821</v>
      </c>
      <c r="I14" s="128">
        <v>162830</v>
      </c>
      <c r="J14" s="128">
        <v>309978</v>
      </c>
      <c r="K14" s="128">
        <v>52066</v>
      </c>
      <c r="L14" s="128">
        <v>23460</v>
      </c>
      <c r="M14" s="128">
        <v>161049</v>
      </c>
      <c r="N14" s="129">
        <f t="shared" si="4"/>
        <v>709383</v>
      </c>
      <c r="O14" s="126">
        <f t="shared" si="2"/>
        <v>184812</v>
      </c>
      <c r="P14" s="126">
        <f t="shared" si="0"/>
        <v>351827</v>
      </c>
      <c r="Q14" s="126">
        <f t="shared" si="0"/>
        <v>59083</v>
      </c>
      <c r="R14" s="126">
        <f t="shared" si="0"/>
        <v>26664</v>
      </c>
      <c r="S14" s="126">
        <f t="shared" si="0"/>
        <v>182818</v>
      </c>
      <c r="T14" s="130">
        <f t="shared" si="3"/>
        <v>805204</v>
      </c>
    </row>
    <row r="15" spans="1:20" ht="25.5" x14ac:dyDescent="0.2">
      <c r="A15" s="106">
        <v>560034</v>
      </c>
      <c r="B15" s="107" t="s">
        <v>50</v>
      </c>
      <c r="C15" s="126">
        <v>36184</v>
      </c>
      <c r="D15" s="126">
        <v>166391</v>
      </c>
      <c r="E15" s="126">
        <v>33437</v>
      </c>
      <c r="F15" s="126">
        <v>5455</v>
      </c>
      <c r="G15" s="126">
        <v>72285</v>
      </c>
      <c r="H15" s="127">
        <f t="shared" si="1"/>
        <v>313752</v>
      </c>
      <c r="I15" s="128">
        <v>74160</v>
      </c>
      <c r="J15" s="128">
        <v>341200</v>
      </c>
      <c r="K15" s="128">
        <v>68819</v>
      </c>
      <c r="L15" s="128">
        <v>11070</v>
      </c>
      <c r="M15" s="128">
        <v>148503</v>
      </c>
      <c r="N15" s="129">
        <f t="shared" si="4"/>
        <v>643752</v>
      </c>
      <c r="O15" s="126">
        <f t="shared" si="2"/>
        <v>110344</v>
      </c>
      <c r="P15" s="126">
        <f t="shared" si="0"/>
        <v>507591</v>
      </c>
      <c r="Q15" s="126">
        <f t="shared" si="0"/>
        <v>102256</v>
      </c>
      <c r="R15" s="126">
        <f t="shared" si="0"/>
        <v>16525</v>
      </c>
      <c r="S15" s="126">
        <f t="shared" si="0"/>
        <v>220788</v>
      </c>
      <c r="T15" s="130">
        <f t="shared" si="3"/>
        <v>957504</v>
      </c>
    </row>
    <row r="16" spans="1:20" ht="25.5" x14ac:dyDescent="0.2">
      <c r="A16" s="106">
        <v>560035</v>
      </c>
      <c r="B16" s="107" t="s">
        <v>51</v>
      </c>
      <c r="C16" s="126">
        <v>51690</v>
      </c>
      <c r="D16" s="126">
        <v>105394</v>
      </c>
      <c r="E16" s="126">
        <v>15518</v>
      </c>
      <c r="F16" s="126">
        <v>3364</v>
      </c>
      <c r="G16" s="126">
        <v>48208</v>
      </c>
      <c r="H16" s="127">
        <f t="shared" si="1"/>
        <v>224174</v>
      </c>
      <c r="I16" s="128">
        <v>263433</v>
      </c>
      <c r="J16" s="128">
        <v>534632</v>
      </c>
      <c r="K16" s="128">
        <v>78835</v>
      </c>
      <c r="L16" s="128">
        <v>16926</v>
      </c>
      <c r="M16" s="128">
        <v>246139</v>
      </c>
      <c r="N16" s="129">
        <f t="shared" si="4"/>
        <v>1139965</v>
      </c>
      <c r="O16" s="126">
        <f t="shared" si="2"/>
        <v>315123</v>
      </c>
      <c r="P16" s="126">
        <f t="shared" si="0"/>
        <v>640026</v>
      </c>
      <c r="Q16" s="126">
        <f t="shared" si="0"/>
        <v>94353</v>
      </c>
      <c r="R16" s="126">
        <f t="shared" si="0"/>
        <v>20290</v>
      </c>
      <c r="S16" s="126">
        <f t="shared" si="0"/>
        <v>294347</v>
      </c>
      <c r="T16" s="130">
        <f t="shared" si="3"/>
        <v>1364139</v>
      </c>
    </row>
    <row r="17" spans="1:20" ht="25.5" x14ac:dyDescent="0.2">
      <c r="A17" s="106">
        <v>560036</v>
      </c>
      <c r="B17" s="107" t="s">
        <v>52</v>
      </c>
      <c r="C17" s="126">
        <v>69380</v>
      </c>
      <c r="D17" s="126">
        <v>358721</v>
      </c>
      <c r="E17" s="126">
        <v>24986</v>
      </c>
      <c r="F17" s="126">
        <v>8695</v>
      </c>
      <c r="G17" s="126">
        <v>141760</v>
      </c>
      <c r="H17" s="127">
        <f t="shared" si="1"/>
        <v>603542</v>
      </c>
      <c r="I17" s="128">
        <v>137536</v>
      </c>
      <c r="J17" s="128">
        <v>710793</v>
      </c>
      <c r="K17" s="128">
        <v>49170</v>
      </c>
      <c r="L17" s="128">
        <v>17029</v>
      </c>
      <c r="M17" s="128">
        <v>285517</v>
      </c>
      <c r="N17" s="129">
        <f t="shared" si="4"/>
        <v>1200045</v>
      </c>
      <c r="O17" s="126">
        <f t="shared" si="2"/>
        <v>206916</v>
      </c>
      <c r="P17" s="126">
        <f t="shared" si="0"/>
        <v>1069514</v>
      </c>
      <c r="Q17" s="126">
        <f t="shared" si="0"/>
        <v>74156</v>
      </c>
      <c r="R17" s="126">
        <f t="shared" si="0"/>
        <v>25724</v>
      </c>
      <c r="S17" s="126">
        <f t="shared" si="0"/>
        <v>427277</v>
      </c>
      <c r="T17" s="130">
        <f t="shared" si="3"/>
        <v>1803587</v>
      </c>
    </row>
    <row r="18" spans="1:20" ht="12.75" customHeight="1" x14ac:dyDescent="0.2">
      <c r="A18" s="106">
        <v>560041</v>
      </c>
      <c r="B18" s="107" t="s">
        <v>53</v>
      </c>
      <c r="C18" s="126">
        <v>5549</v>
      </c>
      <c r="D18" s="126">
        <v>103180</v>
      </c>
      <c r="E18" s="126">
        <v>63419</v>
      </c>
      <c r="F18" s="126">
        <v>358</v>
      </c>
      <c r="G18" s="126">
        <v>32192</v>
      </c>
      <c r="H18" s="127">
        <f t="shared" si="1"/>
        <v>204698</v>
      </c>
      <c r="I18" s="128">
        <v>19787</v>
      </c>
      <c r="J18" s="128">
        <v>375665</v>
      </c>
      <c r="K18" s="128">
        <v>223868</v>
      </c>
      <c r="L18" s="128">
        <v>1322</v>
      </c>
      <c r="M18" s="128">
        <v>114723</v>
      </c>
      <c r="N18" s="129">
        <f t="shared" si="4"/>
        <v>735365</v>
      </c>
      <c r="O18" s="126">
        <f t="shared" si="2"/>
        <v>25336</v>
      </c>
      <c r="P18" s="126">
        <f t="shared" si="0"/>
        <v>478845</v>
      </c>
      <c r="Q18" s="126">
        <f t="shared" si="0"/>
        <v>287287</v>
      </c>
      <c r="R18" s="126">
        <f t="shared" si="0"/>
        <v>1680</v>
      </c>
      <c r="S18" s="126">
        <f t="shared" si="0"/>
        <v>146915</v>
      </c>
      <c r="T18" s="130">
        <f t="shared" si="3"/>
        <v>940063</v>
      </c>
    </row>
    <row r="19" spans="1:20" ht="25.5" x14ac:dyDescent="0.2">
      <c r="A19" s="106">
        <v>560043</v>
      </c>
      <c r="B19" s="107" t="s">
        <v>54</v>
      </c>
      <c r="C19" s="126">
        <v>328676</v>
      </c>
      <c r="D19" s="126">
        <v>5134</v>
      </c>
      <c r="E19" s="126">
        <v>13440</v>
      </c>
      <c r="F19" s="126">
        <v>364</v>
      </c>
      <c r="G19" s="126">
        <v>35907</v>
      </c>
      <c r="H19" s="127">
        <f t="shared" si="1"/>
        <v>383521</v>
      </c>
      <c r="I19" s="128">
        <v>469929</v>
      </c>
      <c r="J19" s="128">
        <v>7309</v>
      </c>
      <c r="K19" s="128">
        <v>19127</v>
      </c>
      <c r="L19" s="128">
        <v>527</v>
      </c>
      <c r="M19" s="128">
        <v>51753</v>
      </c>
      <c r="N19" s="129">
        <f t="shared" si="4"/>
        <v>548645</v>
      </c>
      <c r="O19" s="126">
        <f t="shared" si="2"/>
        <v>798605</v>
      </c>
      <c r="P19" s="126">
        <f t="shared" si="0"/>
        <v>12443</v>
      </c>
      <c r="Q19" s="126">
        <f t="shared" si="0"/>
        <v>32567</v>
      </c>
      <c r="R19" s="126">
        <f t="shared" si="0"/>
        <v>891</v>
      </c>
      <c r="S19" s="126">
        <f t="shared" si="0"/>
        <v>87660</v>
      </c>
      <c r="T19" s="130">
        <f t="shared" si="3"/>
        <v>932166</v>
      </c>
    </row>
    <row r="20" spans="1:20" ht="25.5" x14ac:dyDescent="0.2">
      <c r="A20" s="106">
        <v>560045</v>
      </c>
      <c r="B20" s="107" t="s">
        <v>55</v>
      </c>
      <c r="C20" s="126">
        <v>10031</v>
      </c>
      <c r="D20" s="126">
        <v>99427</v>
      </c>
      <c r="E20" s="126">
        <v>900</v>
      </c>
      <c r="F20" s="126">
        <v>84632</v>
      </c>
      <c r="G20" s="126">
        <v>22025</v>
      </c>
      <c r="H20" s="127">
        <f t="shared" si="1"/>
        <v>217015</v>
      </c>
      <c r="I20" s="128">
        <v>25647</v>
      </c>
      <c r="J20" s="128">
        <v>254073</v>
      </c>
      <c r="K20" s="128">
        <v>2300</v>
      </c>
      <c r="L20" s="128">
        <v>213732</v>
      </c>
      <c r="M20" s="128">
        <v>55767</v>
      </c>
      <c r="N20" s="129">
        <f t="shared" si="4"/>
        <v>551519</v>
      </c>
      <c r="O20" s="126">
        <f t="shared" si="2"/>
        <v>35678</v>
      </c>
      <c r="P20" s="126">
        <f t="shared" si="0"/>
        <v>353500</v>
      </c>
      <c r="Q20" s="126">
        <f t="shared" si="0"/>
        <v>3200</v>
      </c>
      <c r="R20" s="126">
        <f t="shared" si="0"/>
        <v>298364</v>
      </c>
      <c r="S20" s="126">
        <f t="shared" si="0"/>
        <v>77792</v>
      </c>
      <c r="T20" s="130">
        <f t="shared" si="3"/>
        <v>768534</v>
      </c>
    </row>
    <row r="21" spans="1:20" ht="25.5" x14ac:dyDescent="0.2">
      <c r="A21" s="106">
        <v>560047</v>
      </c>
      <c r="B21" s="107" t="s">
        <v>56</v>
      </c>
      <c r="C21" s="126">
        <v>34537</v>
      </c>
      <c r="D21" s="126">
        <v>227694</v>
      </c>
      <c r="E21" s="126">
        <v>1427</v>
      </c>
      <c r="F21" s="126">
        <v>241380</v>
      </c>
      <c r="G21" s="126">
        <v>64687</v>
      </c>
      <c r="H21" s="127">
        <f t="shared" si="1"/>
        <v>569725</v>
      </c>
      <c r="I21" s="128">
        <v>49415</v>
      </c>
      <c r="J21" s="128">
        <v>324842</v>
      </c>
      <c r="K21" s="128">
        <v>2048</v>
      </c>
      <c r="L21" s="128">
        <v>339544</v>
      </c>
      <c r="M21" s="128">
        <v>91865</v>
      </c>
      <c r="N21" s="129">
        <f t="shared" si="4"/>
        <v>807714</v>
      </c>
      <c r="O21" s="126">
        <f t="shared" si="2"/>
        <v>83952</v>
      </c>
      <c r="P21" s="126">
        <f t="shared" si="2"/>
        <v>552536</v>
      </c>
      <c r="Q21" s="126">
        <f t="shared" si="2"/>
        <v>3475</v>
      </c>
      <c r="R21" s="126">
        <f t="shared" si="2"/>
        <v>580924</v>
      </c>
      <c r="S21" s="126">
        <f t="shared" si="2"/>
        <v>156552</v>
      </c>
      <c r="T21" s="130">
        <f t="shared" si="3"/>
        <v>1377439</v>
      </c>
    </row>
    <row r="22" spans="1:20" ht="25.5" x14ac:dyDescent="0.2">
      <c r="A22" s="106">
        <v>560052</v>
      </c>
      <c r="B22" s="107" t="s">
        <v>57</v>
      </c>
      <c r="C22" s="126">
        <v>572</v>
      </c>
      <c r="D22" s="126">
        <v>1538</v>
      </c>
      <c r="E22" s="126">
        <v>1362</v>
      </c>
      <c r="F22" s="126">
        <v>196416</v>
      </c>
      <c r="G22" s="126">
        <v>109807</v>
      </c>
      <c r="H22" s="127">
        <f t="shared" si="1"/>
        <v>309695</v>
      </c>
      <c r="I22" s="128">
        <v>941</v>
      </c>
      <c r="J22" s="128">
        <v>2514</v>
      </c>
      <c r="K22" s="128">
        <v>2294</v>
      </c>
      <c r="L22" s="128">
        <v>319636</v>
      </c>
      <c r="M22" s="128">
        <v>179340</v>
      </c>
      <c r="N22" s="129">
        <f t="shared" si="4"/>
        <v>504725</v>
      </c>
      <c r="O22" s="126">
        <f t="shared" si="2"/>
        <v>1513</v>
      </c>
      <c r="P22" s="126">
        <f t="shared" si="2"/>
        <v>4052</v>
      </c>
      <c r="Q22" s="126">
        <f t="shared" si="2"/>
        <v>3656</v>
      </c>
      <c r="R22" s="126">
        <f t="shared" si="2"/>
        <v>516052</v>
      </c>
      <c r="S22" s="126">
        <f t="shared" si="2"/>
        <v>289147</v>
      </c>
      <c r="T22" s="130">
        <f t="shared" si="3"/>
        <v>814420</v>
      </c>
    </row>
    <row r="23" spans="1:20" x14ac:dyDescent="0.2">
      <c r="A23" s="106">
        <v>560053</v>
      </c>
      <c r="B23" s="107" t="s">
        <v>58</v>
      </c>
      <c r="C23" s="126">
        <v>2141</v>
      </c>
      <c r="D23" s="126">
        <v>167572</v>
      </c>
      <c r="E23" s="126">
        <v>574</v>
      </c>
      <c r="F23" s="126">
        <v>292</v>
      </c>
      <c r="G23" s="126">
        <v>15377</v>
      </c>
      <c r="H23" s="127">
        <f t="shared" si="1"/>
        <v>185956</v>
      </c>
      <c r="I23" s="128">
        <v>5008</v>
      </c>
      <c r="J23" s="128">
        <v>386481</v>
      </c>
      <c r="K23" s="128">
        <v>1303</v>
      </c>
      <c r="L23" s="128">
        <v>655</v>
      </c>
      <c r="M23" s="128">
        <v>36316</v>
      </c>
      <c r="N23" s="129">
        <f t="shared" si="4"/>
        <v>429763</v>
      </c>
      <c r="O23" s="126">
        <f t="shared" si="2"/>
        <v>7149</v>
      </c>
      <c r="P23" s="126">
        <f t="shared" si="2"/>
        <v>554053</v>
      </c>
      <c r="Q23" s="126">
        <f t="shared" si="2"/>
        <v>1877</v>
      </c>
      <c r="R23" s="126">
        <f t="shared" si="2"/>
        <v>947</v>
      </c>
      <c r="S23" s="126">
        <f t="shared" si="2"/>
        <v>51693</v>
      </c>
      <c r="T23" s="130">
        <f t="shared" si="3"/>
        <v>615719</v>
      </c>
    </row>
    <row r="24" spans="1:20" ht="25.5" x14ac:dyDescent="0.2">
      <c r="A24" s="106">
        <v>560054</v>
      </c>
      <c r="B24" s="107" t="s">
        <v>59</v>
      </c>
      <c r="C24" s="126">
        <v>3363</v>
      </c>
      <c r="D24" s="126">
        <v>3923</v>
      </c>
      <c r="E24" s="126">
        <v>97779</v>
      </c>
      <c r="F24" s="126">
        <v>13505</v>
      </c>
      <c r="G24" s="126">
        <v>119355</v>
      </c>
      <c r="H24" s="127">
        <f t="shared" si="1"/>
        <v>237925</v>
      </c>
      <c r="I24" s="128">
        <v>6318</v>
      </c>
      <c r="J24" s="128">
        <v>7532</v>
      </c>
      <c r="K24" s="128">
        <v>182096</v>
      </c>
      <c r="L24" s="128">
        <v>25297</v>
      </c>
      <c r="M24" s="128">
        <v>234239</v>
      </c>
      <c r="N24" s="129">
        <f t="shared" si="4"/>
        <v>455482</v>
      </c>
      <c r="O24" s="126">
        <f t="shared" si="2"/>
        <v>9681</v>
      </c>
      <c r="P24" s="126">
        <f t="shared" si="2"/>
        <v>11455</v>
      </c>
      <c r="Q24" s="126">
        <f t="shared" si="2"/>
        <v>279875</v>
      </c>
      <c r="R24" s="126">
        <f t="shared" si="2"/>
        <v>38802</v>
      </c>
      <c r="S24" s="126">
        <f t="shared" si="2"/>
        <v>353594</v>
      </c>
      <c r="T24" s="130">
        <f t="shared" si="3"/>
        <v>693407</v>
      </c>
    </row>
    <row r="25" spans="1:20" ht="25.5" x14ac:dyDescent="0.2">
      <c r="A25" s="106">
        <v>560055</v>
      </c>
      <c r="B25" s="107" t="s">
        <v>60</v>
      </c>
      <c r="C25" s="126">
        <v>4584</v>
      </c>
      <c r="D25" s="126">
        <v>2156</v>
      </c>
      <c r="E25" s="126">
        <v>58481</v>
      </c>
      <c r="F25" s="126">
        <v>1525</v>
      </c>
      <c r="G25" s="126">
        <v>136498</v>
      </c>
      <c r="H25" s="127">
        <f t="shared" si="1"/>
        <v>203244</v>
      </c>
      <c r="I25" s="128">
        <v>7257</v>
      </c>
      <c r="J25" s="128">
        <v>3319</v>
      </c>
      <c r="K25" s="128">
        <v>89457</v>
      </c>
      <c r="L25" s="128">
        <v>2593</v>
      </c>
      <c r="M25" s="128">
        <v>212873</v>
      </c>
      <c r="N25" s="129">
        <f t="shared" si="4"/>
        <v>315499</v>
      </c>
      <c r="O25" s="126">
        <f t="shared" si="2"/>
        <v>11841</v>
      </c>
      <c r="P25" s="126">
        <f t="shared" si="2"/>
        <v>5475</v>
      </c>
      <c r="Q25" s="126">
        <f t="shared" si="2"/>
        <v>147938</v>
      </c>
      <c r="R25" s="126">
        <f t="shared" si="2"/>
        <v>4118</v>
      </c>
      <c r="S25" s="126">
        <f t="shared" si="2"/>
        <v>349371</v>
      </c>
      <c r="T25" s="130">
        <f t="shared" si="3"/>
        <v>518743</v>
      </c>
    </row>
    <row r="26" spans="1:20" ht="25.5" x14ac:dyDescent="0.2">
      <c r="A26" s="106">
        <v>560056</v>
      </c>
      <c r="B26" s="107" t="s">
        <v>61</v>
      </c>
      <c r="C26" s="126">
        <v>511</v>
      </c>
      <c r="D26" s="126">
        <v>1121</v>
      </c>
      <c r="E26" s="126">
        <v>279</v>
      </c>
      <c r="F26" s="126">
        <v>113114</v>
      </c>
      <c r="G26" s="126">
        <v>34509</v>
      </c>
      <c r="H26" s="127">
        <f t="shared" si="1"/>
        <v>149534</v>
      </c>
      <c r="I26" s="128">
        <v>1405</v>
      </c>
      <c r="J26" s="128">
        <v>3038</v>
      </c>
      <c r="K26" s="128">
        <v>750</v>
      </c>
      <c r="L26" s="128">
        <v>298955</v>
      </c>
      <c r="M26" s="128">
        <v>92432</v>
      </c>
      <c r="N26" s="129">
        <f t="shared" si="4"/>
        <v>396580</v>
      </c>
      <c r="O26" s="126">
        <f t="shared" si="2"/>
        <v>1916</v>
      </c>
      <c r="P26" s="126">
        <f t="shared" si="2"/>
        <v>4159</v>
      </c>
      <c r="Q26" s="126">
        <f t="shared" si="2"/>
        <v>1029</v>
      </c>
      <c r="R26" s="126">
        <f t="shared" si="2"/>
        <v>412069</v>
      </c>
      <c r="S26" s="126">
        <f t="shared" si="2"/>
        <v>126941</v>
      </c>
      <c r="T26" s="130">
        <f t="shared" si="3"/>
        <v>546114</v>
      </c>
    </row>
    <row r="27" spans="1:20" x14ac:dyDescent="0.2">
      <c r="A27" s="106">
        <v>560057</v>
      </c>
      <c r="B27" s="107" t="s">
        <v>62</v>
      </c>
      <c r="C27" s="126">
        <v>59041</v>
      </c>
      <c r="D27" s="126">
        <v>922</v>
      </c>
      <c r="E27" s="126">
        <v>883</v>
      </c>
      <c r="F27" s="126">
        <v>253</v>
      </c>
      <c r="G27" s="126">
        <v>1255</v>
      </c>
      <c r="H27" s="127">
        <f t="shared" si="1"/>
        <v>62354</v>
      </c>
      <c r="I27" s="128">
        <v>331071</v>
      </c>
      <c r="J27" s="128">
        <v>5349</v>
      </c>
      <c r="K27" s="128">
        <v>4906</v>
      </c>
      <c r="L27" s="128">
        <v>1402</v>
      </c>
      <c r="M27" s="128">
        <v>7174</v>
      </c>
      <c r="N27" s="129">
        <f t="shared" si="4"/>
        <v>349902</v>
      </c>
      <c r="O27" s="126">
        <f t="shared" si="2"/>
        <v>390112</v>
      </c>
      <c r="P27" s="126">
        <f t="shared" si="2"/>
        <v>6271</v>
      </c>
      <c r="Q27" s="126">
        <f t="shared" si="2"/>
        <v>5789</v>
      </c>
      <c r="R27" s="126">
        <f t="shared" si="2"/>
        <v>1655</v>
      </c>
      <c r="S27" s="126">
        <f t="shared" si="2"/>
        <v>8429</v>
      </c>
      <c r="T27" s="130">
        <f t="shared" si="3"/>
        <v>412256</v>
      </c>
    </row>
    <row r="28" spans="1:20" x14ac:dyDescent="0.2">
      <c r="A28" s="106">
        <v>560058</v>
      </c>
      <c r="B28" s="107" t="s">
        <v>63</v>
      </c>
      <c r="C28" s="126">
        <v>365741</v>
      </c>
      <c r="D28" s="126">
        <v>11930</v>
      </c>
      <c r="E28" s="126">
        <v>21918</v>
      </c>
      <c r="F28" s="126">
        <v>665</v>
      </c>
      <c r="G28" s="126">
        <v>71032</v>
      </c>
      <c r="H28" s="127">
        <f t="shared" si="1"/>
        <v>471286</v>
      </c>
      <c r="I28" s="128">
        <v>738923</v>
      </c>
      <c r="J28" s="128">
        <v>24137</v>
      </c>
      <c r="K28" s="128">
        <v>44070</v>
      </c>
      <c r="L28" s="128">
        <v>1336</v>
      </c>
      <c r="M28" s="128">
        <v>143145</v>
      </c>
      <c r="N28" s="129">
        <f t="shared" si="4"/>
        <v>951611</v>
      </c>
      <c r="O28" s="126">
        <f t="shared" si="2"/>
        <v>1104664</v>
      </c>
      <c r="P28" s="126">
        <f t="shared" si="2"/>
        <v>36067</v>
      </c>
      <c r="Q28" s="126">
        <f t="shared" si="2"/>
        <v>65988</v>
      </c>
      <c r="R28" s="126">
        <f t="shared" si="2"/>
        <v>2001</v>
      </c>
      <c r="S28" s="126">
        <f t="shared" si="2"/>
        <v>214177</v>
      </c>
      <c r="T28" s="130">
        <f t="shared" si="3"/>
        <v>1422897</v>
      </c>
    </row>
    <row r="29" spans="1:20" x14ac:dyDescent="0.2">
      <c r="A29" s="106">
        <v>560059</v>
      </c>
      <c r="B29" s="107" t="s">
        <v>64</v>
      </c>
      <c r="C29" s="126">
        <v>2123</v>
      </c>
      <c r="D29" s="126">
        <v>3021</v>
      </c>
      <c r="E29" s="126">
        <v>319</v>
      </c>
      <c r="F29" s="126">
        <v>68787</v>
      </c>
      <c r="G29" s="126">
        <v>51903</v>
      </c>
      <c r="H29" s="127">
        <f t="shared" si="1"/>
        <v>126153</v>
      </c>
      <c r="I29" s="128">
        <v>5436</v>
      </c>
      <c r="J29" s="128">
        <v>8777</v>
      </c>
      <c r="K29" s="128">
        <v>766</v>
      </c>
      <c r="L29" s="128">
        <v>172176</v>
      </c>
      <c r="M29" s="128">
        <v>131512</v>
      </c>
      <c r="N29" s="129">
        <f t="shared" si="4"/>
        <v>318667</v>
      </c>
      <c r="O29" s="126">
        <f t="shared" si="2"/>
        <v>7559</v>
      </c>
      <c r="P29" s="126">
        <f t="shared" si="2"/>
        <v>11798</v>
      </c>
      <c r="Q29" s="126">
        <f t="shared" si="2"/>
        <v>1085</v>
      </c>
      <c r="R29" s="126">
        <f t="shared" si="2"/>
        <v>240963</v>
      </c>
      <c r="S29" s="126">
        <f t="shared" si="2"/>
        <v>183415</v>
      </c>
      <c r="T29" s="130">
        <f t="shared" si="3"/>
        <v>444820</v>
      </c>
    </row>
    <row r="30" spans="1:20" ht="25.5" x14ac:dyDescent="0.2">
      <c r="A30" s="106">
        <v>560060</v>
      </c>
      <c r="B30" s="107" t="s">
        <v>65</v>
      </c>
      <c r="C30" s="126">
        <v>3491</v>
      </c>
      <c r="D30" s="126">
        <v>156350</v>
      </c>
      <c r="E30" s="126">
        <v>1158</v>
      </c>
      <c r="F30" s="126">
        <v>389</v>
      </c>
      <c r="G30" s="126">
        <v>29300</v>
      </c>
      <c r="H30" s="127">
        <f t="shared" si="1"/>
        <v>190688</v>
      </c>
      <c r="I30" s="128">
        <v>6684</v>
      </c>
      <c r="J30" s="128">
        <v>299352</v>
      </c>
      <c r="K30" s="128">
        <v>2245</v>
      </c>
      <c r="L30" s="128">
        <v>723</v>
      </c>
      <c r="M30" s="128">
        <v>51901</v>
      </c>
      <c r="N30" s="129">
        <f t="shared" si="4"/>
        <v>360905</v>
      </c>
      <c r="O30" s="126">
        <f t="shared" si="2"/>
        <v>10175</v>
      </c>
      <c r="P30" s="126">
        <f t="shared" si="2"/>
        <v>455702</v>
      </c>
      <c r="Q30" s="126">
        <f t="shared" si="2"/>
        <v>3403</v>
      </c>
      <c r="R30" s="126">
        <f t="shared" si="2"/>
        <v>1112</v>
      </c>
      <c r="S30" s="126">
        <f t="shared" si="2"/>
        <v>81201</v>
      </c>
      <c r="T30" s="130">
        <f t="shared" si="3"/>
        <v>551593</v>
      </c>
    </row>
    <row r="31" spans="1:20" x14ac:dyDescent="0.2">
      <c r="A31" s="106">
        <v>560061</v>
      </c>
      <c r="B31" s="107" t="s">
        <v>66</v>
      </c>
      <c r="C31" s="126">
        <v>6772</v>
      </c>
      <c r="D31" s="126">
        <v>3245</v>
      </c>
      <c r="E31" s="126">
        <v>159636</v>
      </c>
      <c r="F31" s="126">
        <v>2005</v>
      </c>
      <c r="G31" s="126">
        <v>179529</v>
      </c>
      <c r="H31" s="127">
        <f t="shared" si="1"/>
        <v>351187</v>
      </c>
      <c r="I31" s="128">
        <v>9039</v>
      </c>
      <c r="J31" s="128">
        <v>4478</v>
      </c>
      <c r="K31" s="128">
        <v>221982</v>
      </c>
      <c r="L31" s="128">
        <v>2682</v>
      </c>
      <c r="M31" s="128">
        <v>253170</v>
      </c>
      <c r="N31" s="129">
        <f t="shared" si="4"/>
        <v>491351</v>
      </c>
      <c r="O31" s="126">
        <f t="shared" si="2"/>
        <v>15811</v>
      </c>
      <c r="P31" s="126">
        <f t="shared" si="2"/>
        <v>7723</v>
      </c>
      <c r="Q31" s="126">
        <f t="shared" si="2"/>
        <v>381618</v>
      </c>
      <c r="R31" s="126">
        <f t="shared" si="2"/>
        <v>4687</v>
      </c>
      <c r="S31" s="126">
        <f t="shared" si="2"/>
        <v>432699</v>
      </c>
      <c r="T31" s="130">
        <f t="shared" si="3"/>
        <v>842538</v>
      </c>
    </row>
    <row r="32" spans="1:20" ht="25.5" x14ac:dyDescent="0.2">
      <c r="A32" s="106">
        <v>560062</v>
      </c>
      <c r="B32" s="107" t="s">
        <v>67</v>
      </c>
      <c r="C32" s="126">
        <v>5347</v>
      </c>
      <c r="D32" s="126">
        <v>181648</v>
      </c>
      <c r="E32" s="126">
        <v>2018</v>
      </c>
      <c r="F32" s="126">
        <v>294</v>
      </c>
      <c r="G32" s="126">
        <v>19038</v>
      </c>
      <c r="H32" s="127">
        <f t="shared" si="1"/>
        <v>208345</v>
      </c>
      <c r="I32" s="128">
        <v>9068</v>
      </c>
      <c r="J32" s="128">
        <v>308831</v>
      </c>
      <c r="K32" s="128">
        <v>3390</v>
      </c>
      <c r="L32" s="128">
        <v>459</v>
      </c>
      <c r="M32" s="128">
        <v>32071</v>
      </c>
      <c r="N32" s="129">
        <f t="shared" si="4"/>
        <v>353819</v>
      </c>
      <c r="O32" s="126">
        <f t="shared" si="2"/>
        <v>14415</v>
      </c>
      <c r="P32" s="126">
        <f t="shared" si="2"/>
        <v>490479</v>
      </c>
      <c r="Q32" s="126">
        <f t="shared" si="2"/>
        <v>5408</v>
      </c>
      <c r="R32" s="126">
        <f t="shared" si="2"/>
        <v>753</v>
      </c>
      <c r="S32" s="126">
        <f t="shared" si="2"/>
        <v>51109</v>
      </c>
      <c r="T32" s="130">
        <f t="shared" si="3"/>
        <v>562164</v>
      </c>
    </row>
    <row r="33" spans="1:20" ht="11.25" customHeight="1" x14ac:dyDescent="0.2">
      <c r="A33" s="106">
        <v>560063</v>
      </c>
      <c r="B33" s="107" t="s">
        <v>68</v>
      </c>
      <c r="C33" s="126">
        <v>1280</v>
      </c>
      <c r="D33" s="126">
        <v>1300</v>
      </c>
      <c r="E33" s="126">
        <v>720</v>
      </c>
      <c r="F33" s="126">
        <v>144001</v>
      </c>
      <c r="G33" s="126">
        <v>136159</v>
      </c>
      <c r="H33" s="127">
        <f t="shared" si="1"/>
        <v>283460</v>
      </c>
      <c r="I33" s="128">
        <v>1812</v>
      </c>
      <c r="J33" s="128">
        <v>1851</v>
      </c>
      <c r="K33" s="128">
        <v>1006</v>
      </c>
      <c r="L33" s="128">
        <v>193032</v>
      </c>
      <c r="M33" s="128">
        <v>190070</v>
      </c>
      <c r="N33" s="129">
        <f t="shared" si="4"/>
        <v>387771</v>
      </c>
      <c r="O33" s="126">
        <f t="shared" si="2"/>
        <v>3092</v>
      </c>
      <c r="P33" s="126">
        <f t="shared" si="2"/>
        <v>3151</v>
      </c>
      <c r="Q33" s="126">
        <f t="shared" si="2"/>
        <v>1726</v>
      </c>
      <c r="R33" s="126">
        <f t="shared" si="2"/>
        <v>337033</v>
      </c>
      <c r="S33" s="126">
        <f t="shared" si="2"/>
        <v>326229</v>
      </c>
      <c r="T33" s="130">
        <f t="shared" si="3"/>
        <v>671231</v>
      </c>
    </row>
    <row r="34" spans="1:20" ht="25.5" x14ac:dyDescent="0.2">
      <c r="A34" s="106">
        <v>560064</v>
      </c>
      <c r="B34" s="107" t="s">
        <v>69</v>
      </c>
      <c r="C34" s="126">
        <v>20506</v>
      </c>
      <c r="D34" s="126">
        <v>504</v>
      </c>
      <c r="E34" s="126">
        <v>257</v>
      </c>
      <c r="F34" s="126">
        <v>59</v>
      </c>
      <c r="G34" s="126">
        <v>23147</v>
      </c>
      <c r="H34" s="127">
        <f t="shared" si="1"/>
        <v>44473</v>
      </c>
      <c r="I34" s="128">
        <v>393342</v>
      </c>
      <c r="J34" s="128">
        <v>9708</v>
      </c>
      <c r="K34" s="128">
        <v>4903</v>
      </c>
      <c r="L34" s="128">
        <v>1068</v>
      </c>
      <c r="M34" s="128">
        <v>443727</v>
      </c>
      <c r="N34" s="129">
        <f t="shared" si="4"/>
        <v>852748</v>
      </c>
      <c r="O34" s="126">
        <f t="shared" si="2"/>
        <v>413848</v>
      </c>
      <c r="P34" s="126">
        <f t="shared" si="2"/>
        <v>10212</v>
      </c>
      <c r="Q34" s="126">
        <f t="shared" si="2"/>
        <v>5160</v>
      </c>
      <c r="R34" s="126">
        <f t="shared" si="2"/>
        <v>1127</v>
      </c>
      <c r="S34" s="126">
        <f t="shared" si="2"/>
        <v>466874</v>
      </c>
      <c r="T34" s="130">
        <f t="shared" si="3"/>
        <v>897221</v>
      </c>
    </row>
    <row r="35" spans="1:20" ht="25.5" x14ac:dyDescent="0.2">
      <c r="A35" s="106">
        <v>560065</v>
      </c>
      <c r="B35" s="107" t="s">
        <v>70</v>
      </c>
      <c r="C35" s="126">
        <v>2197</v>
      </c>
      <c r="D35" s="126">
        <v>6686</v>
      </c>
      <c r="E35" s="126">
        <v>325</v>
      </c>
      <c r="F35" s="126">
        <v>71410</v>
      </c>
      <c r="G35" s="126">
        <v>41765</v>
      </c>
      <c r="H35" s="127">
        <f t="shared" si="1"/>
        <v>122383</v>
      </c>
      <c r="I35" s="128">
        <v>6436</v>
      </c>
      <c r="J35" s="128">
        <v>19456</v>
      </c>
      <c r="K35" s="128">
        <v>959</v>
      </c>
      <c r="L35" s="128">
        <v>206713</v>
      </c>
      <c r="M35" s="128">
        <v>122367</v>
      </c>
      <c r="N35" s="129">
        <f t="shared" si="4"/>
        <v>355931</v>
      </c>
      <c r="O35" s="126">
        <f t="shared" si="2"/>
        <v>8633</v>
      </c>
      <c r="P35" s="126">
        <f t="shared" si="2"/>
        <v>26142</v>
      </c>
      <c r="Q35" s="126">
        <f t="shared" si="2"/>
        <v>1284</v>
      </c>
      <c r="R35" s="126">
        <f t="shared" si="2"/>
        <v>278123</v>
      </c>
      <c r="S35" s="126">
        <f t="shared" si="2"/>
        <v>164132</v>
      </c>
      <c r="T35" s="130">
        <f t="shared" si="3"/>
        <v>478314</v>
      </c>
    </row>
    <row r="36" spans="1:20" ht="25.5" x14ac:dyDescent="0.2">
      <c r="A36" s="106">
        <v>560066</v>
      </c>
      <c r="B36" s="107" t="s">
        <v>71</v>
      </c>
      <c r="C36" s="126">
        <v>663</v>
      </c>
      <c r="D36" s="126">
        <v>3525</v>
      </c>
      <c r="E36" s="126">
        <v>158687</v>
      </c>
      <c r="F36" s="126">
        <v>1349</v>
      </c>
      <c r="G36" s="126">
        <v>1895</v>
      </c>
      <c r="H36" s="127">
        <f t="shared" si="1"/>
        <v>166119</v>
      </c>
      <c r="I36" s="128">
        <v>1063</v>
      </c>
      <c r="J36" s="128">
        <v>5725</v>
      </c>
      <c r="K36" s="128">
        <v>257096</v>
      </c>
      <c r="L36" s="128">
        <v>2146</v>
      </c>
      <c r="M36" s="128">
        <v>3108</v>
      </c>
      <c r="N36" s="129">
        <f t="shared" si="4"/>
        <v>269138</v>
      </c>
      <c r="O36" s="126">
        <f t="shared" si="2"/>
        <v>1726</v>
      </c>
      <c r="P36" s="126">
        <f t="shared" si="2"/>
        <v>9250</v>
      </c>
      <c r="Q36" s="126">
        <f t="shared" si="2"/>
        <v>415783</v>
      </c>
      <c r="R36" s="126">
        <f t="shared" si="2"/>
        <v>3495</v>
      </c>
      <c r="S36" s="126">
        <f t="shared" si="2"/>
        <v>5003</v>
      </c>
      <c r="T36" s="130">
        <f t="shared" si="3"/>
        <v>435257</v>
      </c>
    </row>
    <row r="37" spans="1:20" x14ac:dyDescent="0.2">
      <c r="A37" s="106">
        <v>560067</v>
      </c>
      <c r="B37" s="107" t="s">
        <v>72</v>
      </c>
      <c r="C37" s="126">
        <v>7215</v>
      </c>
      <c r="D37" s="126">
        <v>384811</v>
      </c>
      <c r="E37" s="126">
        <v>4782</v>
      </c>
      <c r="F37" s="126">
        <v>554</v>
      </c>
      <c r="G37" s="126">
        <v>147127</v>
      </c>
      <c r="H37" s="127">
        <f t="shared" si="1"/>
        <v>544489</v>
      </c>
      <c r="I37" s="128">
        <v>8256</v>
      </c>
      <c r="J37" s="128">
        <v>436057</v>
      </c>
      <c r="K37" s="128">
        <v>5454</v>
      </c>
      <c r="L37" s="128">
        <v>650</v>
      </c>
      <c r="M37" s="128">
        <v>168525</v>
      </c>
      <c r="N37" s="129">
        <f t="shared" si="4"/>
        <v>618942</v>
      </c>
      <c r="O37" s="126">
        <f t="shared" si="2"/>
        <v>15471</v>
      </c>
      <c r="P37" s="126">
        <f t="shared" si="2"/>
        <v>820868</v>
      </c>
      <c r="Q37" s="126">
        <f t="shared" si="2"/>
        <v>10236</v>
      </c>
      <c r="R37" s="126">
        <f t="shared" si="2"/>
        <v>1204</v>
      </c>
      <c r="S37" s="126">
        <f t="shared" si="2"/>
        <v>315652</v>
      </c>
      <c r="T37" s="130">
        <f t="shared" si="3"/>
        <v>1163431</v>
      </c>
    </row>
    <row r="38" spans="1:20" ht="25.5" x14ac:dyDescent="0.2">
      <c r="A38" s="106">
        <v>560068</v>
      </c>
      <c r="B38" s="107" t="s">
        <v>73</v>
      </c>
      <c r="C38" s="126">
        <v>5518</v>
      </c>
      <c r="D38" s="126">
        <v>2544</v>
      </c>
      <c r="E38" s="126">
        <v>4858</v>
      </c>
      <c r="F38" s="126">
        <v>135997</v>
      </c>
      <c r="G38" s="126">
        <v>198763</v>
      </c>
      <c r="H38" s="127">
        <f t="shared" si="1"/>
        <v>347680</v>
      </c>
      <c r="I38" s="128">
        <v>11272</v>
      </c>
      <c r="J38" s="128">
        <v>5240</v>
      </c>
      <c r="K38" s="128">
        <v>9700</v>
      </c>
      <c r="L38" s="128">
        <v>270934</v>
      </c>
      <c r="M38" s="128">
        <v>401089</v>
      </c>
      <c r="N38" s="129">
        <f t="shared" si="4"/>
        <v>698235</v>
      </c>
      <c r="O38" s="126">
        <f t="shared" si="2"/>
        <v>16790</v>
      </c>
      <c r="P38" s="126">
        <f t="shared" si="2"/>
        <v>7784</v>
      </c>
      <c r="Q38" s="126">
        <f t="shared" si="2"/>
        <v>14558</v>
      </c>
      <c r="R38" s="126">
        <f t="shared" si="2"/>
        <v>406931</v>
      </c>
      <c r="S38" s="126">
        <f t="shared" si="2"/>
        <v>599852</v>
      </c>
      <c r="T38" s="130">
        <f t="shared" si="3"/>
        <v>1045915</v>
      </c>
    </row>
    <row r="39" spans="1:20" ht="25.5" x14ac:dyDescent="0.2">
      <c r="A39" s="106">
        <v>560069</v>
      </c>
      <c r="B39" s="107" t="s">
        <v>74</v>
      </c>
      <c r="C39" s="126">
        <v>145030</v>
      </c>
      <c r="D39" s="126">
        <v>1921</v>
      </c>
      <c r="E39" s="126">
        <v>2756</v>
      </c>
      <c r="F39" s="126">
        <v>779</v>
      </c>
      <c r="G39" s="126">
        <v>20949</v>
      </c>
      <c r="H39" s="127">
        <f t="shared" si="1"/>
        <v>171435</v>
      </c>
      <c r="I39" s="128">
        <v>357279</v>
      </c>
      <c r="J39" s="128">
        <v>4721</v>
      </c>
      <c r="K39" s="128">
        <v>6749</v>
      </c>
      <c r="L39" s="128">
        <v>1839</v>
      </c>
      <c r="M39" s="128">
        <v>51363</v>
      </c>
      <c r="N39" s="129">
        <f t="shared" si="4"/>
        <v>421951</v>
      </c>
      <c r="O39" s="126">
        <f t="shared" si="2"/>
        <v>502309</v>
      </c>
      <c r="P39" s="126">
        <f t="shared" si="2"/>
        <v>6642</v>
      </c>
      <c r="Q39" s="126">
        <f t="shared" si="2"/>
        <v>9505</v>
      </c>
      <c r="R39" s="126">
        <f t="shared" si="2"/>
        <v>2618</v>
      </c>
      <c r="S39" s="126">
        <f t="shared" si="2"/>
        <v>72312</v>
      </c>
      <c r="T39" s="130">
        <f t="shared" si="3"/>
        <v>593386</v>
      </c>
    </row>
    <row r="40" spans="1:20" ht="25.5" x14ac:dyDescent="0.2">
      <c r="A40" s="106">
        <v>560070</v>
      </c>
      <c r="B40" s="107" t="s">
        <v>75</v>
      </c>
      <c r="C40" s="126">
        <v>72778</v>
      </c>
      <c r="D40" s="126">
        <v>13894</v>
      </c>
      <c r="E40" s="126">
        <v>101672</v>
      </c>
      <c r="F40" s="126">
        <v>5561</v>
      </c>
      <c r="G40" s="126">
        <v>68909</v>
      </c>
      <c r="H40" s="127">
        <f t="shared" si="1"/>
        <v>262814</v>
      </c>
      <c r="I40" s="128">
        <v>454068</v>
      </c>
      <c r="J40" s="128">
        <v>86908</v>
      </c>
      <c r="K40" s="128">
        <v>631237</v>
      </c>
      <c r="L40" s="128">
        <v>34777</v>
      </c>
      <c r="M40" s="128">
        <v>431756</v>
      </c>
      <c r="N40" s="129">
        <f t="shared" si="4"/>
        <v>1638746</v>
      </c>
      <c r="O40" s="126">
        <f t="shared" si="2"/>
        <v>526846</v>
      </c>
      <c r="P40" s="126">
        <f t="shared" si="2"/>
        <v>100802</v>
      </c>
      <c r="Q40" s="126">
        <f t="shared" si="2"/>
        <v>732909</v>
      </c>
      <c r="R40" s="126">
        <f t="shared" si="2"/>
        <v>40338</v>
      </c>
      <c r="S40" s="126">
        <f t="shared" si="2"/>
        <v>500665</v>
      </c>
      <c r="T40" s="130">
        <f t="shared" si="3"/>
        <v>1901560</v>
      </c>
    </row>
    <row r="41" spans="1:20" ht="25.5" x14ac:dyDescent="0.2">
      <c r="A41" s="106">
        <v>560071</v>
      </c>
      <c r="B41" s="107" t="s">
        <v>76</v>
      </c>
      <c r="C41" s="126">
        <v>1600</v>
      </c>
      <c r="D41" s="126">
        <v>2327</v>
      </c>
      <c r="E41" s="126">
        <v>550</v>
      </c>
      <c r="F41" s="126">
        <v>34135</v>
      </c>
      <c r="G41" s="126">
        <v>181837</v>
      </c>
      <c r="H41" s="127">
        <f t="shared" si="1"/>
        <v>220449</v>
      </c>
      <c r="I41" s="128">
        <v>3899</v>
      </c>
      <c r="J41" s="128">
        <v>5943</v>
      </c>
      <c r="K41" s="128">
        <v>1313</v>
      </c>
      <c r="L41" s="128">
        <v>80029</v>
      </c>
      <c r="M41" s="128">
        <v>424324</v>
      </c>
      <c r="N41" s="129">
        <f t="shared" si="4"/>
        <v>515508</v>
      </c>
      <c r="O41" s="126">
        <f t="shared" si="2"/>
        <v>5499</v>
      </c>
      <c r="P41" s="126">
        <f t="shared" si="2"/>
        <v>8270</v>
      </c>
      <c r="Q41" s="126">
        <f t="shared" si="2"/>
        <v>1863</v>
      </c>
      <c r="R41" s="126">
        <f t="shared" si="2"/>
        <v>114164</v>
      </c>
      <c r="S41" s="126">
        <f t="shared" si="2"/>
        <v>606161</v>
      </c>
      <c r="T41" s="130">
        <f t="shared" si="3"/>
        <v>735957</v>
      </c>
    </row>
    <row r="42" spans="1:20" ht="25.5" x14ac:dyDescent="0.2">
      <c r="A42" s="106">
        <v>560072</v>
      </c>
      <c r="B42" s="107" t="s">
        <v>77</v>
      </c>
      <c r="C42" s="126">
        <v>4692</v>
      </c>
      <c r="D42" s="126">
        <v>6874</v>
      </c>
      <c r="E42" s="126">
        <v>43458</v>
      </c>
      <c r="F42" s="126">
        <v>1092</v>
      </c>
      <c r="G42" s="126">
        <v>158589</v>
      </c>
      <c r="H42" s="127">
        <f t="shared" si="1"/>
        <v>214705</v>
      </c>
      <c r="I42" s="128">
        <v>11552</v>
      </c>
      <c r="J42" s="128">
        <v>16765</v>
      </c>
      <c r="K42" s="128">
        <v>104353</v>
      </c>
      <c r="L42" s="128">
        <v>2579</v>
      </c>
      <c r="M42" s="128">
        <v>385194</v>
      </c>
      <c r="N42" s="129">
        <f t="shared" si="4"/>
        <v>520443</v>
      </c>
      <c r="O42" s="126">
        <f t="shared" si="2"/>
        <v>16244</v>
      </c>
      <c r="P42" s="126">
        <f t="shared" si="2"/>
        <v>23639</v>
      </c>
      <c r="Q42" s="126">
        <f t="shared" si="2"/>
        <v>147811</v>
      </c>
      <c r="R42" s="126">
        <f t="shared" si="2"/>
        <v>3671</v>
      </c>
      <c r="S42" s="126">
        <f t="shared" si="2"/>
        <v>543783</v>
      </c>
      <c r="T42" s="130">
        <f t="shared" si="3"/>
        <v>735148</v>
      </c>
    </row>
    <row r="43" spans="1:20" ht="25.5" x14ac:dyDescent="0.2">
      <c r="A43" s="106">
        <v>560073</v>
      </c>
      <c r="B43" s="107" t="s">
        <v>78</v>
      </c>
      <c r="C43" s="126">
        <v>2568</v>
      </c>
      <c r="D43" s="126">
        <v>1526</v>
      </c>
      <c r="E43" s="126">
        <v>95051</v>
      </c>
      <c r="F43" s="126">
        <v>898</v>
      </c>
      <c r="G43" s="126">
        <v>115114</v>
      </c>
      <c r="H43" s="127">
        <f t="shared" si="1"/>
        <v>215157</v>
      </c>
      <c r="I43" s="128">
        <v>3489</v>
      </c>
      <c r="J43" s="128">
        <v>2044</v>
      </c>
      <c r="K43" s="128">
        <v>130404</v>
      </c>
      <c r="L43" s="128">
        <v>1156</v>
      </c>
      <c r="M43" s="128">
        <v>155676</v>
      </c>
      <c r="N43" s="129">
        <f t="shared" si="4"/>
        <v>292769</v>
      </c>
      <c r="O43" s="126">
        <f t="shared" si="2"/>
        <v>6057</v>
      </c>
      <c r="P43" s="126">
        <f t="shared" si="2"/>
        <v>3570</v>
      </c>
      <c r="Q43" s="126">
        <f t="shared" si="2"/>
        <v>225455</v>
      </c>
      <c r="R43" s="126">
        <f t="shared" si="2"/>
        <v>2054</v>
      </c>
      <c r="S43" s="126">
        <f t="shared" si="2"/>
        <v>270790</v>
      </c>
      <c r="T43" s="130">
        <f t="shared" si="3"/>
        <v>507926</v>
      </c>
    </row>
    <row r="44" spans="1:20" x14ac:dyDescent="0.2">
      <c r="A44" s="106">
        <v>560074</v>
      </c>
      <c r="B44" s="107" t="s">
        <v>79</v>
      </c>
      <c r="C44" s="126">
        <v>20412</v>
      </c>
      <c r="D44" s="126">
        <v>10453</v>
      </c>
      <c r="E44" s="126">
        <v>148594</v>
      </c>
      <c r="F44" s="126">
        <v>2201</v>
      </c>
      <c r="G44" s="126">
        <v>262677</v>
      </c>
      <c r="H44" s="127">
        <f t="shared" si="1"/>
        <v>444337</v>
      </c>
      <c r="I44" s="128">
        <v>22778</v>
      </c>
      <c r="J44" s="128">
        <v>11543</v>
      </c>
      <c r="K44" s="128">
        <v>163616</v>
      </c>
      <c r="L44" s="128">
        <v>2390</v>
      </c>
      <c r="M44" s="128">
        <v>294234</v>
      </c>
      <c r="N44" s="129">
        <f t="shared" si="4"/>
        <v>494561</v>
      </c>
      <c r="O44" s="126">
        <f t="shared" si="2"/>
        <v>43190</v>
      </c>
      <c r="P44" s="126">
        <f t="shared" si="2"/>
        <v>21996</v>
      </c>
      <c r="Q44" s="126">
        <f t="shared" si="2"/>
        <v>312210</v>
      </c>
      <c r="R44" s="126">
        <f t="shared" si="2"/>
        <v>4591</v>
      </c>
      <c r="S44" s="126">
        <f t="shared" si="2"/>
        <v>556911</v>
      </c>
      <c r="T44" s="130">
        <f t="shared" si="3"/>
        <v>938898</v>
      </c>
    </row>
    <row r="45" spans="1:20" ht="25.5" x14ac:dyDescent="0.2">
      <c r="A45" s="106">
        <v>560075</v>
      </c>
      <c r="B45" s="107" t="s">
        <v>80</v>
      </c>
      <c r="C45" s="126">
        <v>155679</v>
      </c>
      <c r="D45" s="126">
        <v>2250</v>
      </c>
      <c r="E45" s="126">
        <v>2007</v>
      </c>
      <c r="F45" s="126">
        <v>735</v>
      </c>
      <c r="G45" s="126">
        <v>18482</v>
      </c>
      <c r="H45" s="127">
        <f t="shared" si="1"/>
        <v>179153</v>
      </c>
      <c r="I45" s="128">
        <v>717572</v>
      </c>
      <c r="J45" s="128">
        <v>10446</v>
      </c>
      <c r="K45" s="128">
        <v>9169</v>
      </c>
      <c r="L45" s="128">
        <v>3447</v>
      </c>
      <c r="M45" s="128">
        <v>85112</v>
      </c>
      <c r="N45" s="129">
        <f t="shared" si="4"/>
        <v>825746</v>
      </c>
      <c r="O45" s="126">
        <f t="shared" si="2"/>
        <v>873251</v>
      </c>
      <c r="P45" s="126">
        <f t="shared" si="2"/>
        <v>12696</v>
      </c>
      <c r="Q45" s="126">
        <f t="shared" si="2"/>
        <v>11176</v>
      </c>
      <c r="R45" s="126">
        <f t="shared" si="2"/>
        <v>4182</v>
      </c>
      <c r="S45" s="126">
        <f t="shared" si="2"/>
        <v>103594</v>
      </c>
      <c r="T45" s="130">
        <f t="shared" si="3"/>
        <v>1004899</v>
      </c>
    </row>
    <row r="46" spans="1:20" ht="25.5" x14ac:dyDescent="0.2">
      <c r="A46" s="106">
        <v>560076</v>
      </c>
      <c r="B46" s="107" t="s">
        <v>81</v>
      </c>
      <c r="C46" s="126">
        <v>5749</v>
      </c>
      <c r="D46" s="126">
        <v>248798</v>
      </c>
      <c r="E46" s="126">
        <v>1830</v>
      </c>
      <c r="F46" s="126">
        <v>537</v>
      </c>
      <c r="G46" s="126">
        <v>18402</v>
      </c>
      <c r="H46" s="127">
        <f t="shared" si="1"/>
        <v>275316</v>
      </c>
      <c r="I46" s="128">
        <v>5771</v>
      </c>
      <c r="J46" s="128">
        <v>246145</v>
      </c>
      <c r="K46" s="128">
        <v>1817</v>
      </c>
      <c r="L46" s="128">
        <v>583</v>
      </c>
      <c r="M46" s="128">
        <v>17681</v>
      </c>
      <c r="N46" s="129">
        <f t="shared" si="4"/>
        <v>271997</v>
      </c>
      <c r="O46" s="126">
        <f t="shared" si="2"/>
        <v>11520</v>
      </c>
      <c r="P46" s="126">
        <f t="shared" si="2"/>
        <v>494943</v>
      </c>
      <c r="Q46" s="126">
        <f t="shared" si="2"/>
        <v>3647</v>
      </c>
      <c r="R46" s="126">
        <f t="shared" si="2"/>
        <v>1120</v>
      </c>
      <c r="S46" s="126">
        <f t="shared" si="2"/>
        <v>36083</v>
      </c>
      <c r="T46" s="130">
        <f t="shared" si="3"/>
        <v>547313</v>
      </c>
    </row>
    <row r="47" spans="1:20" x14ac:dyDescent="0.2">
      <c r="A47" s="106">
        <v>560077</v>
      </c>
      <c r="B47" s="107" t="s">
        <v>82</v>
      </c>
      <c r="C47" s="126">
        <v>406</v>
      </c>
      <c r="D47" s="126">
        <v>542</v>
      </c>
      <c r="E47" s="126">
        <v>102</v>
      </c>
      <c r="F47" s="126">
        <v>51193</v>
      </c>
      <c r="G47" s="126">
        <v>39862</v>
      </c>
      <c r="H47" s="127">
        <f t="shared" si="1"/>
        <v>92105</v>
      </c>
      <c r="I47" s="128">
        <v>1286</v>
      </c>
      <c r="J47" s="128">
        <v>1593</v>
      </c>
      <c r="K47" s="128">
        <v>338</v>
      </c>
      <c r="L47" s="128">
        <v>159144</v>
      </c>
      <c r="M47" s="128">
        <v>124867</v>
      </c>
      <c r="N47" s="129">
        <f t="shared" si="4"/>
        <v>287228</v>
      </c>
      <c r="O47" s="126">
        <f t="shared" si="2"/>
        <v>1692</v>
      </c>
      <c r="P47" s="126">
        <f t="shared" si="2"/>
        <v>2135</v>
      </c>
      <c r="Q47" s="126">
        <f t="shared" si="2"/>
        <v>440</v>
      </c>
      <c r="R47" s="126">
        <f t="shared" si="2"/>
        <v>210337</v>
      </c>
      <c r="S47" s="126">
        <f t="shared" si="2"/>
        <v>164729</v>
      </c>
      <c r="T47" s="130">
        <f t="shared" si="3"/>
        <v>379333</v>
      </c>
    </row>
    <row r="48" spans="1:20" ht="25.5" x14ac:dyDescent="0.2">
      <c r="A48" s="106">
        <v>560078</v>
      </c>
      <c r="B48" s="107" t="s">
        <v>83</v>
      </c>
      <c r="C48" s="126">
        <v>373433</v>
      </c>
      <c r="D48" s="126">
        <v>56457</v>
      </c>
      <c r="E48" s="126">
        <v>3910</v>
      </c>
      <c r="F48" s="126">
        <v>18728</v>
      </c>
      <c r="G48" s="126">
        <v>76091</v>
      </c>
      <c r="H48" s="127">
        <f t="shared" si="1"/>
        <v>528619</v>
      </c>
      <c r="I48" s="128">
        <v>693062</v>
      </c>
      <c r="J48" s="128">
        <v>106999</v>
      </c>
      <c r="K48" s="128">
        <v>7450</v>
      </c>
      <c r="L48" s="128">
        <v>34573</v>
      </c>
      <c r="M48" s="128">
        <v>144545</v>
      </c>
      <c r="N48" s="129">
        <f t="shared" si="4"/>
        <v>986629</v>
      </c>
      <c r="O48" s="126">
        <f t="shared" si="2"/>
        <v>1066495</v>
      </c>
      <c r="P48" s="126">
        <f t="shared" si="2"/>
        <v>163456</v>
      </c>
      <c r="Q48" s="126">
        <f t="shared" si="2"/>
        <v>11360</v>
      </c>
      <c r="R48" s="126">
        <f t="shared" si="2"/>
        <v>53301</v>
      </c>
      <c r="S48" s="126">
        <f t="shared" si="2"/>
        <v>220636</v>
      </c>
      <c r="T48" s="130">
        <f t="shared" si="3"/>
        <v>1515248</v>
      </c>
    </row>
    <row r="49" spans="1:20" ht="25.5" x14ac:dyDescent="0.2">
      <c r="A49" s="106">
        <v>560079</v>
      </c>
      <c r="B49" s="107" t="s">
        <v>84</v>
      </c>
      <c r="C49" s="126">
        <v>4893</v>
      </c>
      <c r="D49" s="126">
        <v>80882</v>
      </c>
      <c r="E49" s="126">
        <v>860</v>
      </c>
      <c r="F49" s="126">
        <v>191564</v>
      </c>
      <c r="G49" s="126">
        <v>40421</v>
      </c>
      <c r="H49" s="127">
        <f t="shared" si="1"/>
        <v>318620</v>
      </c>
      <c r="I49" s="128">
        <v>14045</v>
      </c>
      <c r="J49" s="128">
        <v>230621</v>
      </c>
      <c r="K49" s="128">
        <v>2478</v>
      </c>
      <c r="L49" s="128">
        <v>545235</v>
      </c>
      <c r="M49" s="128">
        <v>117718</v>
      </c>
      <c r="N49" s="129">
        <f t="shared" si="4"/>
        <v>910097</v>
      </c>
      <c r="O49" s="126">
        <f t="shared" si="2"/>
        <v>18938</v>
      </c>
      <c r="P49" s="126">
        <f t="shared" si="2"/>
        <v>311503</v>
      </c>
      <c r="Q49" s="126">
        <f t="shared" si="2"/>
        <v>3338</v>
      </c>
      <c r="R49" s="126">
        <f t="shared" si="2"/>
        <v>736799</v>
      </c>
      <c r="S49" s="126">
        <f t="shared" si="2"/>
        <v>158139</v>
      </c>
      <c r="T49" s="130">
        <f t="shared" si="3"/>
        <v>1228717</v>
      </c>
    </row>
    <row r="50" spans="1:20" x14ac:dyDescent="0.2">
      <c r="A50" s="106">
        <v>560080</v>
      </c>
      <c r="B50" s="107" t="s">
        <v>85</v>
      </c>
      <c r="C50" s="126">
        <v>3434</v>
      </c>
      <c r="D50" s="126">
        <v>2625</v>
      </c>
      <c r="E50" s="126">
        <v>1762</v>
      </c>
      <c r="F50" s="126">
        <v>90418</v>
      </c>
      <c r="G50" s="126">
        <v>210015</v>
      </c>
      <c r="H50" s="127">
        <f t="shared" si="1"/>
        <v>308254</v>
      </c>
      <c r="I50" s="128">
        <v>5248</v>
      </c>
      <c r="J50" s="128">
        <v>4312</v>
      </c>
      <c r="K50" s="128">
        <v>2836</v>
      </c>
      <c r="L50" s="128">
        <v>127906</v>
      </c>
      <c r="M50" s="128">
        <v>338893</v>
      </c>
      <c r="N50" s="129">
        <f t="shared" si="4"/>
        <v>479195</v>
      </c>
      <c r="O50" s="126">
        <f t="shared" si="2"/>
        <v>8682</v>
      </c>
      <c r="P50" s="126">
        <f t="shared" si="2"/>
        <v>6937</v>
      </c>
      <c r="Q50" s="126">
        <f t="shared" si="2"/>
        <v>4598</v>
      </c>
      <c r="R50" s="126">
        <f t="shared" si="2"/>
        <v>218324</v>
      </c>
      <c r="S50" s="126">
        <f t="shared" si="2"/>
        <v>548908</v>
      </c>
      <c r="T50" s="130">
        <f t="shared" si="3"/>
        <v>787449</v>
      </c>
    </row>
    <row r="51" spans="1:20" x14ac:dyDescent="0.2">
      <c r="A51" s="106">
        <v>560081</v>
      </c>
      <c r="B51" s="107" t="s">
        <v>86</v>
      </c>
      <c r="C51" s="126">
        <v>9302</v>
      </c>
      <c r="D51" s="126">
        <v>26627</v>
      </c>
      <c r="E51" s="126">
        <v>1536</v>
      </c>
      <c r="F51" s="126">
        <v>301857</v>
      </c>
      <c r="G51" s="126">
        <v>5694</v>
      </c>
      <c r="H51" s="127">
        <f t="shared" si="1"/>
        <v>345016</v>
      </c>
      <c r="I51" s="128">
        <v>17746</v>
      </c>
      <c r="J51" s="128">
        <v>44800</v>
      </c>
      <c r="K51" s="128">
        <v>2552</v>
      </c>
      <c r="L51" s="128">
        <v>498622</v>
      </c>
      <c r="M51" s="128">
        <v>9613</v>
      </c>
      <c r="N51" s="129">
        <f t="shared" si="4"/>
        <v>573333</v>
      </c>
      <c r="O51" s="126">
        <f t="shared" si="2"/>
        <v>27048</v>
      </c>
      <c r="P51" s="126">
        <f t="shared" si="2"/>
        <v>71427</v>
      </c>
      <c r="Q51" s="126">
        <f t="shared" si="2"/>
        <v>4088</v>
      </c>
      <c r="R51" s="126">
        <f t="shared" si="2"/>
        <v>800479</v>
      </c>
      <c r="S51" s="126">
        <f t="shared" si="2"/>
        <v>15307</v>
      </c>
      <c r="T51" s="130">
        <f t="shared" si="3"/>
        <v>918349</v>
      </c>
    </row>
    <row r="52" spans="1:20" ht="25.5" x14ac:dyDescent="0.2">
      <c r="A52" s="106">
        <v>560082</v>
      </c>
      <c r="B52" s="107" t="s">
        <v>87</v>
      </c>
      <c r="C52" s="126">
        <v>4425</v>
      </c>
      <c r="D52" s="126">
        <v>2048</v>
      </c>
      <c r="E52" s="126">
        <v>103903</v>
      </c>
      <c r="F52" s="126">
        <v>426</v>
      </c>
      <c r="G52" s="126">
        <v>113178</v>
      </c>
      <c r="H52" s="127">
        <f t="shared" si="1"/>
        <v>223980</v>
      </c>
      <c r="I52" s="128">
        <v>8252</v>
      </c>
      <c r="J52" s="128">
        <v>3733</v>
      </c>
      <c r="K52" s="128">
        <v>187656</v>
      </c>
      <c r="L52" s="128">
        <v>759</v>
      </c>
      <c r="M52" s="128">
        <v>206425</v>
      </c>
      <c r="N52" s="129">
        <f t="shared" si="4"/>
        <v>406825</v>
      </c>
      <c r="O52" s="126">
        <f t="shared" si="2"/>
        <v>12677</v>
      </c>
      <c r="P52" s="126">
        <f t="shared" si="2"/>
        <v>5781</v>
      </c>
      <c r="Q52" s="126">
        <f t="shared" si="2"/>
        <v>291559</v>
      </c>
      <c r="R52" s="126">
        <f t="shared" si="2"/>
        <v>1185</v>
      </c>
      <c r="S52" s="126">
        <f t="shared" si="2"/>
        <v>319603</v>
      </c>
      <c r="T52" s="130">
        <f t="shared" si="3"/>
        <v>630805</v>
      </c>
    </row>
    <row r="53" spans="1:20" x14ac:dyDescent="0.2">
      <c r="A53" s="106">
        <v>560083</v>
      </c>
      <c r="B53" s="107" t="s">
        <v>88</v>
      </c>
      <c r="C53" s="126">
        <v>2683</v>
      </c>
      <c r="D53" s="126">
        <v>2401</v>
      </c>
      <c r="E53" s="126">
        <v>64934</v>
      </c>
      <c r="F53" s="126">
        <v>408</v>
      </c>
      <c r="G53" s="126">
        <v>65802</v>
      </c>
      <c r="H53" s="127">
        <f t="shared" si="1"/>
        <v>136228</v>
      </c>
      <c r="I53" s="128">
        <v>6930</v>
      </c>
      <c r="J53" s="128">
        <v>7369</v>
      </c>
      <c r="K53" s="128">
        <v>172683</v>
      </c>
      <c r="L53" s="128">
        <v>1103</v>
      </c>
      <c r="M53" s="128">
        <v>189140</v>
      </c>
      <c r="N53" s="129">
        <f t="shared" si="4"/>
        <v>377225</v>
      </c>
      <c r="O53" s="126">
        <f t="shared" si="2"/>
        <v>9613</v>
      </c>
      <c r="P53" s="126">
        <f t="shared" si="2"/>
        <v>9770</v>
      </c>
      <c r="Q53" s="126">
        <f t="shared" si="2"/>
        <v>237617</v>
      </c>
      <c r="R53" s="126">
        <f t="shared" si="2"/>
        <v>1511</v>
      </c>
      <c r="S53" s="126">
        <f t="shared" si="2"/>
        <v>254942</v>
      </c>
      <c r="T53" s="130">
        <f t="shared" si="3"/>
        <v>513453</v>
      </c>
    </row>
    <row r="54" spans="1:20" x14ac:dyDescent="0.2">
      <c r="A54" s="106">
        <v>560084</v>
      </c>
      <c r="B54" s="107" t="s">
        <v>89</v>
      </c>
      <c r="C54" s="126">
        <v>6504</v>
      </c>
      <c r="D54" s="126">
        <v>597311</v>
      </c>
      <c r="E54" s="126">
        <v>2929</v>
      </c>
      <c r="F54" s="126">
        <v>1333</v>
      </c>
      <c r="G54" s="126">
        <v>140512</v>
      </c>
      <c r="H54" s="127">
        <f t="shared" si="1"/>
        <v>748589</v>
      </c>
      <c r="I54" s="128">
        <v>5082</v>
      </c>
      <c r="J54" s="128">
        <v>491571</v>
      </c>
      <c r="K54" s="128">
        <v>2233</v>
      </c>
      <c r="L54" s="128">
        <v>1040</v>
      </c>
      <c r="M54" s="128">
        <v>115875</v>
      </c>
      <c r="N54" s="129">
        <f t="shared" si="4"/>
        <v>615801</v>
      </c>
      <c r="O54" s="126">
        <f t="shared" si="2"/>
        <v>11586</v>
      </c>
      <c r="P54" s="126">
        <f t="shared" si="2"/>
        <v>1088882</v>
      </c>
      <c r="Q54" s="126">
        <f t="shared" si="2"/>
        <v>5162</v>
      </c>
      <c r="R54" s="126">
        <f t="shared" si="2"/>
        <v>2373</v>
      </c>
      <c r="S54" s="126">
        <f t="shared" si="2"/>
        <v>256387</v>
      </c>
      <c r="T54" s="130">
        <f t="shared" si="3"/>
        <v>1364390</v>
      </c>
    </row>
    <row r="55" spans="1:20" ht="38.25" x14ac:dyDescent="0.2">
      <c r="A55" s="106">
        <v>560085</v>
      </c>
      <c r="B55" s="107" t="s">
        <v>90</v>
      </c>
      <c r="C55" s="126">
        <v>26150</v>
      </c>
      <c r="D55" s="126">
        <v>10264</v>
      </c>
      <c r="E55" s="126">
        <v>13655</v>
      </c>
      <c r="F55" s="126">
        <v>5583</v>
      </c>
      <c r="G55" s="126">
        <v>15355</v>
      </c>
      <c r="H55" s="127">
        <f t="shared" si="1"/>
        <v>71007</v>
      </c>
      <c r="I55" s="128">
        <v>58490</v>
      </c>
      <c r="J55" s="128">
        <v>23016</v>
      </c>
      <c r="K55" s="128">
        <v>30539</v>
      </c>
      <c r="L55" s="128">
        <v>12435</v>
      </c>
      <c r="M55" s="128">
        <v>34573</v>
      </c>
      <c r="N55" s="129">
        <f t="shared" si="4"/>
        <v>159053</v>
      </c>
      <c r="O55" s="126">
        <f t="shared" si="2"/>
        <v>84640</v>
      </c>
      <c r="P55" s="126">
        <f t="shared" si="2"/>
        <v>33280</v>
      </c>
      <c r="Q55" s="126">
        <f t="shared" si="2"/>
        <v>44194</v>
      </c>
      <c r="R55" s="126">
        <f t="shared" si="2"/>
        <v>18018</v>
      </c>
      <c r="S55" s="126">
        <f t="shared" si="2"/>
        <v>49928</v>
      </c>
      <c r="T55" s="130">
        <f t="shared" si="3"/>
        <v>230060</v>
      </c>
    </row>
    <row r="56" spans="1:20" ht="25.5" x14ac:dyDescent="0.2">
      <c r="A56" s="106">
        <v>560086</v>
      </c>
      <c r="B56" s="107" t="s">
        <v>91</v>
      </c>
      <c r="C56" s="126">
        <v>81016</v>
      </c>
      <c r="D56" s="126">
        <v>13829</v>
      </c>
      <c r="E56" s="126">
        <v>12023</v>
      </c>
      <c r="F56" s="126">
        <v>7415</v>
      </c>
      <c r="G56" s="126">
        <v>46219</v>
      </c>
      <c r="H56" s="127">
        <f t="shared" si="1"/>
        <v>160502</v>
      </c>
      <c r="I56" s="128">
        <v>163405</v>
      </c>
      <c r="J56" s="128">
        <v>26578</v>
      </c>
      <c r="K56" s="128">
        <v>22806</v>
      </c>
      <c r="L56" s="128">
        <v>14223</v>
      </c>
      <c r="M56" s="128">
        <v>85074</v>
      </c>
      <c r="N56" s="129">
        <f t="shared" si="4"/>
        <v>312086</v>
      </c>
      <c r="O56" s="126">
        <f t="shared" si="2"/>
        <v>244421</v>
      </c>
      <c r="P56" s="126">
        <f t="shared" si="2"/>
        <v>40407</v>
      </c>
      <c r="Q56" s="126">
        <f t="shared" si="2"/>
        <v>34829</v>
      </c>
      <c r="R56" s="126">
        <f t="shared" si="2"/>
        <v>21638</v>
      </c>
      <c r="S56" s="126">
        <f t="shared" si="2"/>
        <v>131293</v>
      </c>
      <c r="T56" s="130">
        <f t="shared" si="3"/>
        <v>472588</v>
      </c>
    </row>
    <row r="57" spans="1:20" ht="25.5" x14ac:dyDescent="0.2">
      <c r="A57" s="106">
        <v>560087</v>
      </c>
      <c r="B57" s="107" t="s">
        <v>92</v>
      </c>
      <c r="C57" s="126">
        <v>84783</v>
      </c>
      <c r="D57" s="126">
        <v>272119</v>
      </c>
      <c r="E57" s="126">
        <v>20444</v>
      </c>
      <c r="F57" s="126">
        <v>16212</v>
      </c>
      <c r="G57" s="126">
        <v>137453</v>
      </c>
      <c r="H57" s="127">
        <f t="shared" si="1"/>
        <v>531011</v>
      </c>
      <c r="I57" s="128">
        <v>63016</v>
      </c>
      <c r="J57" s="128">
        <v>202256</v>
      </c>
      <c r="K57" s="128">
        <v>15149</v>
      </c>
      <c r="L57" s="128">
        <v>11900</v>
      </c>
      <c r="M57" s="128">
        <v>102756</v>
      </c>
      <c r="N57" s="129">
        <f t="shared" si="4"/>
        <v>395077</v>
      </c>
      <c r="O57" s="126">
        <f t="shared" si="2"/>
        <v>147799</v>
      </c>
      <c r="P57" s="126">
        <f t="shared" si="2"/>
        <v>474375</v>
      </c>
      <c r="Q57" s="126">
        <f t="shared" si="2"/>
        <v>35593</v>
      </c>
      <c r="R57" s="126">
        <f t="shared" si="2"/>
        <v>28112</v>
      </c>
      <c r="S57" s="126">
        <f t="shared" si="2"/>
        <v>240209</v>
      </c>
      <c r="T57" s="130">
        <f t="shared" si="3"/>
        <v>926088</v>
      </c>
    </row>
    <row r="58" spans="1:20" ht="38.25" x14ac:dyDescent="0.2">
      <c r="A58" s="106">
        <v>560088</v>
      </c>
      <c r="B58" s="107" t="s">
        <v>93</v>
      </c>
      <c r="C58" s="126">
        <v>11311</v>
      </c>
      <c r="D58" s="126">
        <v>11640</v>
      </c>
      <c r="E58" s="126">
        <v>626</v>
      </c>
      <c r="F58" s="126">
        <v>22498</v>
      </c>
      <c r="G58" s="126">
        <v>2227</v>
      </c>
      <c r="H58" s="127">
        <f t="shared" si="1"/>
        <v>48302</v>
      </c>
      <c r="I58" s="128">
        <v>20264</v>
      </c>
      <c r="J58" s="128">
        <v>22085</v>
      </c>
      <c r="K58" s="128">
        <v>1012</v>
      </c>
      <c r="L58" s="128">
        <v>39867</v>
      </c>
      <c r="M58" s="128">
        <v>3602</v>
      </c>
      <c r="N58" s="129">
        <f t="shared" si="4"/>
        <v>86830</v>
      </c>
      <c r="O58" s="126">
        <f t="shared" si="2"/>
        <v>31575</v>
      </c>
      <c r="P58" s="126">
        <f t="shared" si="2"/>
        <v>33725</v>
      </c>
      <c r="Q58" s="126">
        <f t="shared" si="2"/>
        <v>1638</v>
      </c>
      <c r="R58" s="126">
        <f t="shared" si="2"/>
        <v>62365</v>
      </c>
      <c r="S58" s="126">
        <f t="shared" si="2"/>
        <v>5829</v>
      </c>
      <c r="T58" s="130">
        <f t="shared" si="3"/>
        <v>135132</v>
      </c>
    </row>
    <row r="59" spans="1:20" ht="38.25" x14ac:dyDescent="0.2">
      <c r="A59" s="106">
        <v>560089</v>
      </c>
      <c r="B59" s="107" t="s">
        <v>94</v>
      </c>
      <c r="C59" s="126">
        <v>61</v>
      </c>
      <c r="D59" s="126">
        <v>99</v>
      </c>
      <c r="E59" s="126">
        <v>147</v>
      </c>
      <c r="F59" s="126">
        <v>18799</v>
      </c>
      <c r="G59" s="126">
        <v>12437</v>
      </c>
      <c r="H59" s="127">
        <f t="shared" si="1"/>
        <v>31543</v>
      </c>
      <c r="I59" s="128">
        <v>139</v>
      </c>
      <c r="J59" s="128">
        <v>181</v>
      </c>
      <c r="K59" s="128">
        <v>308</v>
      </c>
      <c r="L59" s="128">
        <v>35603</v>
      </c>
      <c r="M59" s="128">
        <v>23521</v>
      </c>
      <c r="N59" s="129">
        <f t="shared" si="4"/>
        <v>59752</v>
      </c>
      <c r="O59" s="126">
        <f t="shared" si="2"/>
        <v>200</v>
      </c>
      <c r="P59" s="126">
        <f t="shared" si="2"/>
        <v>280</v>
      </c>
      <c r="Q59" s="126">
        <f t="shared" si="2"/>
        <v>455</v>
      </c>
      <c r="R59" s="126">
        <f t="shared" si="2"/>
        <v>54402</v>
      </c>
      <c r="S59" s="126">
        <f t="shared" si="2"/>
        <v>35958</v>
      </c>
      <c r="T59" s="130">
        <f t="shared" si="3"/>
        <v>91295</v>
      </c>
    </row>
    <row r="60" spans="1:20" ht="51" x14ac:dyDescent="0.2">
      <c r="A60" s="106">
        <v>560096</v>
      </c>
      <c r="B60" s="107" t="s">
        <v>95</v>
      </c>
      <c r="C60" s="126">
        <v>9382</v>
      </c>
      <c r="D60" s="126">
        <v>2937</v>
      </c>
      <c r="E60" s="126">
        <v>1625</v>
      </c>
      <c r="F60" s="126">
        <v>683</v>
      </c>
      <c r="G60" s="126">
        <v>2697</v>
      </c>
      <c r="H60" s="127">
        <f t="shared" si="1"/>
        <v>17324</v>
      </c>
      <c r="I60" s="128">
        <v>4552</v>
      </c>
      <c r="J60" s="128">
        <v>1465</v>
      </c>
      <c r="K60" s="128">
        <v>813</v>
      </c>
      <c r="L60" s="128">
        <v>324</v>
      </c>
      <c r="M60" s="128">
        <v>1315</v>
      </c>
      <c r="N60" s="129">
        <f t="shared" si="4"/>
        <v>8469</v>
      </c>
      <c r="O60" s="126">
        <f t="shared" si="2"/>
        <v>13934</v>
      </c>
      <c r="P60" s="126">
        <f t="shared" si="2"/>
        <v>4402</v>
      </c>
      <c r="Q60" s="126">
        <f t="shared" si="2"/>
        <v>2438</v>
      </c>
      <c r="R60" s="126">
        <f t="shared" si="2"/>
        <v>1007</v>
      </c>
      <c r="S60" s="126">
        <f t="shared" si="2"/>
        <v>4012</v>
      </c>
      <c r="T60" s="130">
        <f t="shared" si="3"/>
        <v>25793</v>
      </c>
    </row>
    <row r="61" spans="1:20" ht="25.5" x14ac:dyDescent="0.2">
      <c r="A61" s="106">
        <v>560098</v>
      </c>
      <c r="B61" s="107" t="s">
        <v>96</v>
      </c>
      <c r="C61" s="126">
        <v>16882</v>
      </c>
      <c r="D61" s="126">
        <v>22485</v>
      </c>
      <c r="E61" s="126">
        <v>7595</v>
      </c>
      <c r="F61" s="126">
        <v>3791</v>
      </c>
      <c r="G61" s="126">
        <v>53692</v>
      </c>
      <c r="H61" s="127">
        <f t="shared" si="1"/>
        <v>104445</v>
      </c>
      <c r="I61" s="128">
        <v>11938</v>
      </c>
      <c r="J61" s="128">
        <v>17471</v>
      </c>
      <c r="K61" s="128">
        <v>5237</v>
      </c>
      <c r="L61" s="128">
        <v>2523</v>
      </c>
      <c r="M61" s="128">
        <v>36426</v>
      </c>
      <c r="N61" s="129">
        <f t="shared" si="4"/>
        <v>73595</v>
      </c>
      <c r="O61" s="126">
        <f t="shared" ref="O61:S64" si="5">C61+I61</f>
        <v>28820</v>
      </c>
      <c r="P61" s="126">
        <f t="shared" si="5"/>
        <v>39956</v>
      </c>
      <c r="Q61" s="126">
        <f t="shared" si="5"/>
        <v>12832</v>
      </c>
      <c r="R61" s="126">
        <f t="shared" si="5"/>
        <v>6314</v>
      </c>
      <c r="S61" s="126">
        <f t="shared" si="5"/>
        <v>90118</v>
      </c>
      <c r="T61" s="130">
        <f t="shared" si="3"/>
        <v>178040</v>
      </c>
    </row>
    <row r="62" spans="1:20" ht="26.25" customHeight="1" x14ac:dyDescent="0.2">
      <c r="A62" s="106">
        <v>560099</v>
      </c>
      <c r="B62" s="107" t="s">
        <v>97</v>
      </c>
      <c r="C62" s="126">
        <v>38849</v>
      </c>
      <c r="D62" s="126">
        <v>9955</v>
      </c>
      <c r="E62" s="126">
        <v>4486</v>
      </c>
      <c r="F62" s="126">
        <v>3041</v>
      </c>
      <c r="G62" s="126">
        <v>11779</v>
      </c>
      <c r="H62" s="127">
        <f t="shared" si="1"/>
        <v>68110</v>
      </c>
      <c r="I62" s="128">
        <v>24903</v>
      </c>
      <c r="J62" s="128">
        <v>6373</v>
      </c>
      <c r="K62" s="128">
        <v>2846</v>
      </c>
      <c r="L62" s="128">
        <v>1951</v>
      </c>
      <c r="M62" s="128">
        <v>7526</v>
      </c>
      <c r="N62" s="129">
        <f t="shared" si="4"/>
        <v>43599</v>
      </c>
      <c r="O62" s="126">
        <f t="shared" si="5"/>
        <v>63752</v>
      </c>
      <c r="P62" s="126">
        <f t="shared" si="5"/>
        <v>16328</v>
      </c>
      <c r="Q62" s="126">
        <f t="shared" si="5"/>
        <v>7332</v>
      </c>
      <c r="R62" s="126">
        <f t="shared" si="5"/>
        <v>4992</v>
      </c>
      <c r="S62" s="126">
        <f t="shared" si="5"/>
        <v>19305</v>
      </c>
      <c r="T62" s="130">
        <f t="shared" si="3"/>
        <v>111709</v>
      </c>
    </row>
    <row r="63" spans="1:20" ht="63.75" x14ac:dyDescent="0.2">
      <c r="A63" s="106">
        <v>560206</v>
      </c>
      <c r="B63" s="107" t="s">
        <v>98</v>
      </c>
      <c r="C63" s="126">
        <v>10384</v>
      </c>
      <c r="D63" s="126">
        <v>253952</v>
      </c>
      <c r="E63" s="126">
        <v>203609</v>
      </c>
      <c r="F63" s="126">
        <v>1005</v>
      </c>
      <c r="G63" s="126">
        <v>158398</v>
      </c>
      <c r="H63" s="127">
        <f t="shared" si="1"/>
        <v>627348</v>
      </c>
      <c r="I63" s="128">
        <v>20534</v>
      </c>
      <c r="J63" s="128">
        <v>504942</v>
      </c>
      <c r="K63" s="128">
        <v>404778</v>
      </c>
      <c r="L63" s="128">
        <v>1967</v>
      </c>
      <c r="M63" s="128">
        <v>320456</v>
      </c>
      <c r="N63" s="129">
        <f t="shared" si="4"/>
        <v>1252677</v>
      </c>
      <c r="O63" s="126">
        <f t="shared" si="5"/>
        <v>30918</v>
      </c>
      <c r="P63" s="126">
        <f t="shared" si="5"/>
        <v>758894</v>
      </c>
      <c r="Q63" s="126">
        <f t="shared" si="5"/>
        <v>608387</v>
      </c>
      <c r="R63" s="126">
        <f t="shared" si="5"/>
        <v>2972</v>
      </c>
      <c r="S63" s="126">
        <f t="shared" si="5"/>
        <v>478854</v>
      </c>
      <c r="T63" s="130">
        <f t="shared" si="3"/>
        <v>1880025</v>
      </c>
    </row>
    <row r="64" spans="1:20" ht="63.75" x14ac:dyDescent="0.2">
      <c r="A64" s="121">
        <v>560214</v>
      </c>
      <c r="B64" s="107" t="s">
        <v>99</v>
      </c>
      <c r="C64" s="126">
        <v>595026</v>
      </c>
      <c r="D64" s="126">
        <v>642455</v>
      </c>
      <c r="E64" s="126">
        <v>32162</v>
      </c>
      <c r="F64" s="126">
        <v>1028435</v>
      </c>
      <c r="G64" s="126">
        <v>118715</v>
      </c>
      <c r="H64" s="127">
        <f t="shared" si="1"/>
        <v>2416793</v>
      </c>
      <c r="I64" s="128">
        <v>580721</v>
      </c>
      <c r="J64" s="128">
        <v>640939</v>
      </c>
      <c r="K64" s="128">
        <v>29788</v>
      </c>
      <c r="L64" s="128">
        <v>996143</v>
      </c>
      <c r="M64" s="128">
        <v>114988</v>
      </c>
      <c r="N64" s="129">
        <f t="shared" si="4"/>
        <v>2362579</v>
      </c>
      <c r="O64" s="126">
        <f t="shared" si="5"/>
        <v>1175747</v>
      </c>
      <c r="P64" s="126">
        <f t="shared" si="5"/>
        <v>1283394</v>
      </c>
      <c r="Q64" s="126">
        <f t="shared" si="5"/>
        <v>61950</v>
      </c>
      <c r="R64" s="126">
        <f t="shared" si="5"/>
        <v>2024578</v>
      </c>
      <c r="S64" s="126">
        <f t="shared" si="5"/>
        <v>233703</v>
      </c>
      <c r="T64" s="130">
        <f t="shared" si="3"/>
        <v>4779372</v>
      </c>
    </row>
    <row r="65" spans="1:247" x14ac:dyDescent="0.2">
      <c r="A65" s="289" t="s">
        <v>119</v>
      </c>
      <c r="B65" s="289"/>
      <c r="C65" s="126">
        <f t="shared" ref="C65:N65" si="6">SUM(C5:C64)</f>
        <v>4806857</v>
      </c>
      <c r="D65" s="126">
        <f t="shared" si="6"/>
        <v>5064128</v>
      </c>
      <c r="E65" s="126">
        <f t="shared" si="6"/>
        <v>1968633</v>
      </c>
      <c r="F65" s="126">
        <f t="shared" si="6"/>
        <v>3010339</v>
      </c>
      <c r="G65" s="126">
        <f t="shared" si="6"/>
        <v>4338455</v>
      </c>
      <c r="H65" s="127">
        <f t="shared" si="6"/>
        <v>19188412</v>
      </c>
      <c r="I65" s="131">
        <f t="shared" si="6"/>
        <v>13048371</v>
      </c>
      <c r="J65" s="131">
        <f t="shared" si="6"/>
        <v>9302899</v>
      </c>
      <c r="K65" s="131">
        <f t="shared" si="6"/>
        <v>4463874</v>
      </c>
      <c r="L65" s="131">
        <f t="shared" si="6"/>
        <v>5147640</v>
      </c>
      <c r="M65" s="131">
        <f t="shared" si="6"/>
        <v>9200715</v>
      </c>
      <c r="N65" s="132">
        <f t="shared" si="6"/>
        <v>41163499</v>
      </c>
      <c r="O65" s="133">
        <f t="shared" ref="O65:T65" si="7">SUM(O5:O64)</f>
        <v>17855228</v>
      </c>
      <c r="P65" s="133">
        <f t="shared" si="7"/>
        <v>14367027</v>
      </c>
      <c r="Q65" s="133">
        <f t="shared" si="7"/>
        <v>6432507</v>
      </c>
      <c r="R65" s="133">
        <f t="shared" si="7"/>
        <v>8157979</v>
      </c>
      <c r="S65" s="133">
        <f t="shared" si="7"/>
        <v>13539170</v>
      </c>
      <c r="T65" s="134">
        <f t="shared" si="7"/>
        <v>60351911</v>
      </c>
      <c r="U65" s="135"/>
      <c r="V65" s="135"/>
      <c r="W65" s="135"/>
      <c r="X65" s="135"/>
      <c r="Y65" s="135"/>
      <c r="Z65" s="135"/>
      <c r="AA65" s="135"/>
      <c r="AB65" s="135"/>
      <c r="AC65" s="135"/>
      <c r="AD65" s="135"/>
      <c r="AE65" s="135"/>
      <c r="AF65" s="135"/>
      <c r="AG65" s="135"/>
      <c r="AH65" s="135"/>
      <c r="AI65" s="135"/>
      <c r="AJ65" s="135"/>
      <c r="AK65" s="135"/>
      <c r="AL65" s="135"/>
      <c r="AM65" s="135"/>
      <c r="AN65" s="135"/>
      <c r="AO65" s="135"/>
      <c r="AP65" s="135"/>
      <c r="AQ65" s="135"/>
      <c r="AR65" s="135"/>
      <c r="AS65" s="135"/>
      <c r="AT65" s="135"/>
      <c r="AU65" s="135"/>
      <c r="AV65" s="135"/>
      <c r="AW65" s="135"/>
      <c r="AX65" s="135"/>
      <c r="AY65" s="135"/>
      <c r="AZ65" s="135"/>
      <c r="BA65" s="135"/>
      <c r="BB65" s="135"/>
      <c r="BC65" s="135"/>
      <c r="BD65" s="135"/>
      <c r="BE65" s="135"/>
      <c r="BF65" s="135"/>
      <c r="BG65" s="135"/>
      <c r="BH65" s="135"/>
      <c r="BI65" s="135"/>
      <c r="BJ65" s="135"/>
      <c r="BK65" s="135"/>
      <c r="BL65" s="135"/>
      <c r="BM65" s="135"/>
      <c r="BN65" s="135"/>
      <c r="BO65" s="135"/>
      <c r="BP65" s="135"/>
      <c r="BQ65" s="135"/>
      <c r="BR65" s="135"/>
      <c r="BS65" s="135"/>
      <c r="BT65" s="135"/>
      <c r="BU65" s="135"/>
      <c r="BV65" s="135"/>
      <c r="BW65" s="135"/>
      <c r="BX65" s="135"/>
      <c r="BY65" s="135"/>
      <c r="BZ65" s="135"/>
      <c r="CA65" s="135"/>
      <c r="CB65" s="135"/>
      <c r="CC65" s="135"/>
      <c r="CD65" s="135"/>
      <c r="CE65" s="135"/>
      <c r="CF65" s="135"/>
      <c r="CG65" s="135"/>
      <c r="CH65" s="135"/>
      <c r="CI65" s="135"/>
      <c r="CJ65" s="135"/>
      <c r="CK65" s="135"/>
      <c r="CL65" s="135"/>
      <c r="CM65" s="135"/>
      <c r="CN65" s="135"/>
      <c r="CO65" s="135"/>
      <c r="CP65" s="135"/>
      <c r="CQ65" s="135"/>
      <c r="CR65" s="135"/>
      <c r="CS65" s="135"/>
      <c r="CT65" s="135"/>
      <c r="CU65" s="135"/>
      <c r="CV65" s="135"/>
      <c r="CW65" s="135"/>
      <c r="CX65" s="135"/>
      <c r="CY65" s="135"/>
      <c r="CZ65" s="135"/>
      <c r="DA65" s="135"/>
      <c r="DB65" s="135"/>
      <c r="DC65" s="135"/>
      <c r="DD65" s="135"/>
      <c r="DE65" s="135"/>
      <c r="DF65" s="135"/>
      <c r="DG65" s="135"/>
      <c r="DH65" s="135"/>
      <c r="DI65" s="135"/>
      <c r="DJ65" s="135"/>
      <c r="DK65" s="135"/>
      <c r="DL65" s="135"/>
      <c r="DM65" s="135"/>
      <c r="DN65" s="135"/>
      <c r="DO65" s="135"/>
      <c r="DP65" s="135"/>
      <c r="DQ65" s="135"/>
      <c r="DR65" s="135"/>
      <c r="DS65" s="135"/>
      <c r="DT65" s="135"/>
      <c r="DU65" s="135"/>
      <c r="DV65" s="135"/>
      <c r="DW65" s="135"/>
      <c r="DX65" s="135"/>
      <c r="DY65" s="135"/>
      <c r="DZ65" s="135"/>
      <c r="EA65" s="135"/>
      <c r="EB65" s="135"/>
      <c r="EC65" s="135"/>
      <c r="ED65" s="135"/>
      <c r="EE65" s="135"/>
      <c r="EF65" s="135"/>
      <c r="EG65" s="135"/>
      <c r="EH65" s="135"/>
      <c r="EI65" s="135"/>
      <c r="EJ65" s="135"/>
      <c r="EK65" s="135"/>
      <c r="EL65" s="135"/>
      <c r="EM65" s="135"/>
      <c r="EN65" s="135"/>
      <c r="EO65" s="135"/>
      <c r="EP65" s="135"/>
      <c r="EQ65" s="135"/>
      <c r="ER65" s="135"/>
      <c r="ES65" s="135"/>
      <c r="ET65" s="135"/>
      <c r="EU65" s="135"/>
      <c r="EV65" s="135"/>
      <c r="EW65" s="135"/>
      <c r="EX65" s="135"/>
      <c r="EY65" s="135"/>
      <c r="EZ65" s="135"/>
      <c r="FA65" s="135"/>
      <c r="FB65" s="135"/>
      <c r="FC65" s="135"/>
      <c r="FD65" s="135"/>
      <c r="FE65" s="135"/>
      <c r="FF65" s="135"/>
      <c r="FG65" s="135"/>
      <c r="FH65" s="135"/>
      <c r="FI65" s="135"/>
      <c r="FJ65" s="135"/>
      <c r="FK65" s="135"/>
      <c r="FL65" s="135"/>
      <c r="FM65" s="135"/>
      <c r="FN65" s="135"/>
      <c r="FO65" s="135"/>
      <c r="FP65" s="135"/>
      <c r="FQ65" s="135"/>
      <c r="FR65" s="135"/>
      <c r="FS65" s="135"/>
      <c r="FT65" s="135"/>
      <c r="FU65" s="135"/>
      <c r="FV65" s="135"/>
      <c r="FW65" s="135"/>
      <c r="FX65" s="135"/>
      <c r="FY65" s="135"/>
      <c r="FZ65" s="135"/>
      <c r="GA65" s="135"/>
      <c r="GB65" s="135"/>
      <c r="GC65" s="135"/>
      <c r="GD65" s="135"/>
      <c r="GE65" s="135"/>
      <c r="GF65" s="135"/>
      <c r="GG65" s="135"/>
      <c r="GH65" s="135"/>
      <c r="GI65" s="135"/>
      <c r="GJ65" s="135"/>
      <c r="GK65" s="135"/>
      <c r="GL65" s="135"/>
      <c r="GM65" s="135"/>
      <c r="GN65" s="135"/>
      <c r="GO65" s="135"/>
      <c r="GP65" s="135"/>
      <c r="GQ65" s="135"/>
      <c r="GR65" s="135"/>
      <c r="GS65" s="135"/>
      <c r="GT65" s="135"/>
      <c r="GU65" s="135"/>
      <c r="GV65" s="135"/>
      <c r="GW65" s="135"/>
      <c r="GX65" s="135"/>
      <c r="GY65" s="135"/>
      <c r="GZ65" s="135"/>
      <c r="HA65" s="135"/>
      <c r="HB65" s="135"/>
      <c r="HC65" s="135"/>
      <c r="HD65" s="135"/>
      <c r="HE65" s="135"/>
      <c r="HF65" s="135"/>
      <c r="HG65" s="135"/>
      <c r="HH65" s="135"/>
      <c r="HI65" s="135"/>
      <c r="HJ65" s="135"/>
      <c r="HK65" s="135"/>
      <c r="HL65" s="135"/>
      <c r="HM65" s="135"/>
      <c r="HN65" s="135"/>
      <c r="HO65" s="135"/>
      <c r="HP65" s="135"/>
      <c r="HQ65" s="135"/>
      <c r="HR65" s="135"/>
      <c r="HS65" s="135"/>
      <c r="HT65" s="135"/>
      <c r="HU65" s="135"/>
      <c r="HV65" s="135"/>
      <c r="HW65" s="135"/>
      <c r="HX65" s="135"/>
      <c r="HY65" s="135"/>
      <c r="HZ65" s="135"/>
      <c r="IA65" s="135"/>
      <c r="IB65" s="135"/>
      <c r="IC65" s="135"/>
      <c r="ID65" s="135"/>
      <c r="IE65" s="135"/>
      <c r="IF65" s="135"/>
      <c r="IG65" s="135"/>
      <c r="IH65" s="135"/>
      <c r="II65" s="135"/>
      <c r="IJ65" s="135"/>
      <c r="IK65" s="135"/>
      <c r="IL65" s="135"/>
      <c r="IM65" s="135"/>
    </row>
    <row r="67" spans="1:247" x14ac:dyDescent="0.2">
      <c r="N67" s="136"/>
    </row>
  </sheetData>
  <mergeCells count="11">
    <mergeCell ref="A65:B65"/>
    <mergeCell ref="Q1:T1"/>
    <mergeCell ref="A2:T2"/>
    <mergeCell ref="A3:A4"/>
    <mergeCell ref="B3:B4"/>
    <mergeCell ref="C3:G3"/>
    <mergeCell ref="H3:H4"/>
    <mergeCell ref="I3:M3"/>
    <mergeCell ref="N3:N4"/>
    <mergeCell ref="O3:S3"/>
    <mergeCell ref="T3:T4"/>
  </mergeCells>
  <pageMargins left="0.7" right="0.7" top="0.75" bottom="0.75" header="0.3" footer="0.3"/>
  <pageSetup paperSize="9" scale="6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view="pageBreakPreview" zoomScale="98" zoomScaleNormal="100" zoomScaleSheetLayoutView="98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R12" sqref="R12"/>
    </sheetView>
  </sheetViews>
  <sheetFormatPr defaultRowHeight="12.75" x14ac:dyDescent="0.2"/>
  <cols>
    <col min="1" max="1" width="10" style="1" customWidth="1"/>
    <col min="2" max="2" width="33.83203125" customWidth="1"/>
    <col min="3" max="3" width="19.6640625" customWidth="1"/>
    <col min="4" max="4" width="18.5" customWidth="1"/>
    <col min="5" max="5" width="14.6640625" customWidth="1"/>
    <col min="6" max="7" width="13.1640625" customWidth="1"/>
    <col min="8" max="8" width="14" customWidth="1"/>
    <col min="9" max="9" width="0.5" hidden="1" customWidth="1"/>
    <col min="10" max="10" width="16.33203125" customWidth="1"/>
    <col min="11" max="12" width="14.83203125" style="59" customWidth="1"/>
    <col min="13" max="13" width="12.83203125" customWidth="1"/>
    <col min="255" max="255" width="8.1640625" bestFit="1" customWidth="1"/>
    <col min="256" max="256" width="30.6640625" customWidth="1"/>
    <col min="257" max="257" width="16.5" customWidth="1"/>
    <col min="258" max="258" width="16" customWidth="1"/>
    <col min="259" max="259" width="14.6640625" customWidth="1"/>
    <col min="260" max="262" width="13.1640625" customWidth="1"/>
    <col min="263" max="263" width="0" hidden="1" customWidth="1"/>
    <col min="264" max="264" width="13.1640625" customWidth="1"/>
    <col min="265" max="265" width="14.83203125" customWidth="1"/>
    <col min="266" max="266" width="23.5" customWidth="1"/>
    <col min="267" max="267" width="17.1640625" customWidth="1"/>
    <col min="511" max="511" width="8.1640625" bestFit="1" customWidth="1"/>
    <col min="512" max="512" width="30.6640625" customWidth="1"/>
    <col min="513" max="513" width="16.5" customWidth="1"/>
    <col min="514" max="514" width="16" customWidth="1"/>
    <col min="515" max="515" width="14.6640625" customWidth="1"/>
    <col min="516" max="518" width="13.1640625" customWidth="1"/>
    <col min="519" max="519" width="0" hidden="1" customWidth="1"/>
    <col min="520" max="520" width="13.1640625" customWidth="1"/>
    <col min="521" max="521" width="14.83203125" customWidth="1"/>
    <col min="522" max="522" width="23.5" customWidth="1"/>
    <col min="523" max="523" width="17.1640625" customWidth="1"/>
    <col min="767" max="767" width="8.1640625" bestFit="1" customWidth="1"/>
    <col min="768" max="768" width="30.6640625" customWidth="1"/>
    <col min="769" max="769" width="16.5" customWidth="1"/>
    <col min="770" max="770" width="16" customWidth="1"/>
    <col min="771" max="771" width="14.6640625" customWidth="1"/>
    <col min="772" max="774" width="13.1640625" customWidth="1"/>
    <col min="775" max="775" width="0" hidden="1" customWidth="1"/>
    <col min="776" max="776" width="13.1640625" customWidth="1"/>
    <col min="777" max="777" width="14.83203125" customWidth="1"/>
    <col min="778" max="778" width="23.5" customWidth="1"/>
    <col min="779" max="779" width="17.1640625" customWidth="1"/>
    <col min="1023" max="1023" width="8.1640625" bestFit="1" customWidth="1"/>
    <col min="1024" max="1024" width="30.6640625" customWidth="1"/>
    <col min="1025" max="1025" width="16.5" customWidth="1"/>
    <col min="1026" max="1026" width="16" customWidth="1"/>
    <col min="1027" max="1027" width="14.6640625" customWidth="1"/>
    <col min="1028" max="1030" width="13.1640625" customWidth="1"/>
    <col min="1031" max="1031" width="0" hidden="1" customWidth="1"/>
    <col min="1032" max="1032" width="13.1640625" customWidth="1"/>
    <col min="1033" max="1033" width="14.83203125" customWidth="1"/>
    <col min="1034" max="1034" width="23.5" customWidth="1"/>
    <col min="1035" max="1035" width="17.1640625" customWidth="1"/>
    <col min="1279" max="1279" width="8.1640625" bestFit="1" customWidth="1"/>
    <col min="1280" max="1280" width="30.6640625" customWidth="1"/>
    <col min="1281" max="1281" width="16.5" customWidth="1"/>
    <col min="1282" max="1282" width="16" customWidth="1"/>
    <col min="1283" max="1283" width="14.6640625" customWidth="1"/>
    <col min="1284" max="1286" width="13.1640625" customWidth="1"/>
    <col min="1287" max="1287" width="0" hidden="1" customWidth="1"/>
    <col min="1288" max="1288" width="13.1640625" customWidth="1"/>
    <col min="1289" max="1289" width="14.83203125" customWidth="1"/>
    <col min="1290" max="1290" width="23.5" customWidth="1"/>
    <col min="1291" max="1291" width="17.1640625" customWidth="1"/>
    <col min="1535" max="1535" width="8.1640625" bestFit="1" customWidth="1"/>
    <col min="1536" max="1536" width="30.6640625" customWidth="1"/>
    <col min="1537" max="1537" width="16.5" customWidth="1"/>
    <col min="1538" max="1538" width="16" customWidth="1"/>
    <col min="1539" max="1539" width="14.6640625" customWidth="1"/>
    <col min="1540" max="1542" width="13.1640625" customWidth="1"/>
    <col min="1543" max="1543" width="0" hidden="1" customWidth="1"/>
    <col min="1544" max="1544" width="13.1640625" customWidth="1"/>
    <col min="1545" max="1545" width="14.83203125" customWidth="1"/>
    <col min="1546" max="1546" width="23.5" customWidth="1"/>
    <col min="1547" max="1547" width="17.1640625" customWidth="1"/>
    <col min="1791" max="1791" width="8.1640625" bestFit="1" customWidth="1"/>
    <col min="1792" max="1792" width="30.6640625" customWidth="1"/>
    <col min="1793" max="1793" width="16.5" customWidth="1"/>
    <col min="1794" max="1794" width="16" customWidth="1"/>
    <col min="1795" max="1795" width="14.6640625" customWidth="1"/>
    <col min="1796" max="1798" width="13.1640625" customWidth="1"/>
    <col min="1799" max="1799" width="0" hidden="1" customWidth="1"/>
    <col min="1800" max="1800" width="13.1640625" customWidth="1"/>
    <col min="1801" max="1801" width="14.83203125" customWidth="1"/>
    <col min="1802" max="1802" width="23.5" customWidth="1"/>
    <col min="1803" max="1803" width="17.1640625" customWidth="1"/>
    <col min="2047" max="2047" width="8.1640625" bestFit="1" customWidth="1"/>
    <col min="2048" max="2048" width="30.6640625" customWidth="1"/>
    <col min="2049" max="2049" width="16.5" customWidth="1"/>
    <col min="2050" max="2050" width="16" customWidth="1"/>
    <col min="2051" max="2051" width="14.6640625" customWidth="1"/>
    <col min="2052" max="2054" width="13.1640625" customWidth="1"/>
    <col min="2055" max="2055" width="0" hidden="1" customWidth="1"/>
    <col min="2056" max="2056" width="13.1640625" customWidth="1"/>
    <col min="2057" max="2057" width="14.83203125" customWidth="1"/>
    <col min="2058" max="2058" width="23.5" customWidth="1"/>
    <col min="2059" max="2059" width="17.1640625" customWidth="1"/>
    <col min="2303" max="2303" width="8.1640625" bestFit="1" customWidth="1"/>
    <col min="2304" max="2304" width="30.6640625" customWidth="1"/>
    <col min="2305" max="2305" width="16.5" customWidth="1"/>
    <col min="2306" max="2306" width="16" customWidth="1"/>
    <col min="2307" max="2307" width="14.6640625" customWidth="1"/>
    <col min="2308" max="2310" width="13.1640625" customWidth="1"/>
    <col min="2311" max="2311" width="0" hidden="1" customWidth="1"/>
    <col min="2312" max="2312" width="13.1640625" customWidth="1"/>
    <col min="2313" max="2313" width="14.83203125" customWidth="1"/>
    <col min="2314" max="2314" width="23.5" customWidth="1"/>
    <col min="2315" max="2315" width="17.1640625" customWidth="1"/>
    <col min="2559" max="2559" width="8.1640625" bestFit="1" customWidth="1"/>
    <col min="2560" max="2560" width="30.6640625" customWidth="1"/>
    <col min="2561" max="2561" width="16.5" customWidth="1"/>
    <col min="2562" max="2562" width="16" customWidth="1"/>
    <col min="2563" max="2563" width="14.6640625" customWidth="1"/>
    <col min="2564" max="2566" width="13.1640625" customWidth="1"/>
    <col min="2567" max="2567" width="0" hidden="1" customWidth="1"/>
    <col min="2568" max="2568" width="13.1640625" customWidth="1"/>
    <col min="2569" max="2569" width="14.83203125" customWidth="1"/>
    <col min="2570" max="2570" width="23.5" customWidth="1"/>
    <col min="2571" max="2571" width="17.1640625" customWidth="1"/>
    <col min="2815" max="2815" width="8.1640625" bestFit="1" customWidth="1"/>
    <col min="2816" max="2816" width="30.6640625" customWidth="1"/>
    <col min="2817" max="2817" width="16.5" customWidth="1"/>
    <col min="2818" max="2818" width="16" customWidth="1"/>
    <col min="2819" max="2819" width="14.6640625" customWidth="1"/>
    <col min="2820" max="2822" width="13.1640625" customWidth="1"/>
    <col min="2823" max="2823" width="0" hidden="1" customWidth="1"/>
    <col min="2824" max="2824" width="13.1640625" customWidth="1"/>
    <col min="2825" max="2825" width="14.83203125" customWidth="1"/>
    <col min="2826" max="2826" width="23.5" customWidth="1"/>
    <col min="2827" max="2827" width="17.1640625" customWidth="1"/>
    <col min="3071" max="3071" width="8.1640625" bestFit="1" customWidth="1"/>
    <col min="3072" max="3072" width="30.6640625" customWidth="1"/>
    <col min="3073" max="3073" width="16.5" customWidth="1"/>
    <col min="3074" max="3074" width="16" customWidth="1"/>
    <col min="3075" max="3075" width="14.6640625" customWidth="1"/>
    <col min="3076" max="3078" width="13.1640625" customWidth="1"/>
    <col min="3079" max="3079" width="0" hidden="1" customWidth="1"/>
    <col min="3080" max="3080" width="13.1640625" customWidth="1"/>
    <col min="3081" max="3081" width="14.83203125" customWidth="1"/>
    <col min="3082" max="3082" width="23.5" customWidth="1"/>
    <col min="3083" max="3083" width="17.1640625" customWidth="1"/>
    <col min="3327" max="3327" width="8.1640625" bestFit="1" customWidth="1"/>
    <col min="3328" max="3328" width="30.6640625" customWidth="1"/>
    <col min="3329" max="3329" width="16.5" customWidth="1"/>
    <col min="3330" max="3330" width="16" customWidth="1"/>
    <col min="3331" max="3331" width="14.6640625" customWidth="1"/>
    <col min="3332" max="3334" width="13.1640625" customWidth="1"/>
    <col min="3335" max="3335" width="0" hidden="1" customWidth="1"/>
    <col min="3336" max="3336" width="13.1640625" customWidth="1"/>
    <col min="3337" max="3337" width="14.83203125" customWidth="1"/>
    <col min="3338" max="3338" width="23.5" customWidth="1"/>
    <col min="3339" max="3339" width="17.1640625" customWidth="1"/>
    <col min="3583" max="3583" width="8.1640625" bestFit="1" customWidth="1"/>
    <col min="3584" max="3584" width="30.6640625" customWidth="1"/>
    <col min="3585" max="3585" width="16.5" customWidth="1"/>
    <col min="3586" max="3586" width="16" customWidth="1"/>
    <col min="3587" max="3587" width="14.6640625" customWidth="1"/>
    <col min="3588" max="3590" width="13.1640625" customWidth="1"/>
    <col min="3591" max="3591" width="0" hidden="1" customWidth="1"/>
    <col min="3592" max="3592" width="13.1640625" customWidth="1"/>
    <col min="3593" max="3593" width="14.83203125" customWidth="1"/>
    <col min="3594" max="3594" width="23.5" customWidth="1"/>
    <col min="3595" max="3595" width="17.1640625" customWidth="1"/>
    <col min="3839" max="3839" width="8.1640625" bestFit="1" customWidth="1"/>
    <col min="3840" max="3840" width="30.6640625" customWidth="1"/>
    <col min="3841" max="3841" width="16.5" customWidth="1"/>
    <col min="3842" max="3842" width="16" customWidth="1"/>
    <col min="3843" max="3843" width="14.6640625" customWidth="1"/>
    <col min="3844" max="3846" width="13.1640625" customWidth="1"/>
    <col min="3847" max="3847" width="0" hidden="1" customWidth="1"/>
    <col min="3848" max="3848" width="13.1640625" customWidth="1"/>
    <col min="3849" max="3849" width="14.83203125" customWidth="1"/>
    <col min="3850" max="3850" width="23.5" customWidth="1"/>
    <col min="3851" max="3851" width="17.1640625" customWidth="1"/>
    <col min="4095" max="4095" width="8.1640625" bestFit="1" customWidth="1"/>
    <col min="4096" max="4096" width="30.6640625" customWidth="1"/>
    <col min="4097" max="4097" width="16.5" customWidth="1"/>
    <col min="4098" max="4098" width="16" customWidth="1"/>
    <col min="4099" max="4099" width="14.6640625" customWidth="1"/>
    <col min="4100" max="4102" width="13.1640625" customWidth="1"/>
    <col min="4103" max="4103" width="0" hidden="1" customWidth="1"/>
    <col min="4104" max="4104" width="13.1640625" customWidth="1"/>
    <col min="4105" max="4105" width="14.83203125" customWidth="1"/>
    <col min="4106" max="4106" width="23.5" customWidth="1"/>
    <col min="4107" max="4107" width="17.1640625" customWidth="1"/>
    <col min="4351" max="4351" width="8.1640625" bestFit="1" customWidth="1"/>
    <col min="4352" max="4352" width="30.6640625" customWidth="1"/>
    <col min="4353" max="4353" width="16.5" customWidth="1"/>
    <col min="4354" max="4354" width="16" customWidth="1"/>
    <col min="4355" max="4355" width="14.6640625" customWidth="1"/>
    <col min="4356" max="4358" width="13.1640625" customWidth="1"/>
    <col min="4359" max="4359" width="0" hidden="1" customWidth="1"/>
    <col min="4360" max="4360" width="13.1640625" customWidth="1"/>
    <col min="4361" max="4361" width="14.83203125" customWidth="1"/>
    <col min="4362" max="4362" width="23.5" customWidth="1"/>
    <col min="4363" max="4363" width="17.1640625" customWidth="1"/>
    <col min="4607" max="4607" width="8.1640625" bestFit="1" customWidth="1"/>
    <col min="4608" max="4608" width="30.6640625" customWidth="1"/>
    <col min="4609" max="4609" width="16.5" customWidth="1"/>
    <col min="4610" max="4610" width="16" customWidth="1"/>
    <col min="4611" max="4611" width="14.6640625" customWidth="1"/>
    <col min="4612" max="4614" width="13.1640625" customWidth="1"/>
    <col min="4615" max="4615" width="0" hidden="1" customWidth="1"/>
    <col min="4616" max="4616" width="13.1640625" customWidth="1"/>
    <col min="4617" max="4617" width="14.83203125" customWidth="1"/>
    <col min="4618" max="4618" width="23.5" customWidth="1"/>
    <col min="4619" max="4619" width="17.1640625" customWidth="1"/>
    <col min="4863" max="4863" width="8.1640625" bestFit="1" customWidth="1"/>
    <col min="4864" max="4864" width="30.6640625" customWidth="1"/>
    <col min="4865" max="4865" width="16.5" customWidth="1"/>
    <col min="4866" max="4866" width="16" customWidth="1"/>
    <col min="4867" max="4867" width="14.6640625" customWidth="1"/>
    <col min="4868" max="4870" width="13.1640625" customWidth="1"/>
    <col min="4871" max="4871" width="0" hidden="1" customWidth="1"/>
    <col min="4872" max="4872" width="13.1640625" customWidth="1"/>
    <col min="4873" max="4873" width="14.83203125" customWidth="1"/>
    <col min="4874" max="4874" width="23.5" customWidth="1"/>
    <col min="4875" max="4875" width="17.1640625" customWidth="1"/>
    <col min="5119" max="5119" width="8.1640625" bestFit="1" customWidth="1"/>
    <col min="5120" max="5120" width="30.6640625" customWidth="1"/>
    <col min="5121" max="5121" width="16.5" customWidth="1"/>
    <col min="5122" max="5122" width="16" customWidth="1"/>
    <col min="5123" max="5123" width="14.6640625" customWidth="1"/>
    <col min="5124" max="5126" width="13.1640625" customWidth="1"/>
    <col min="5127" max="5127" width="0" hidden="1" customWidth="1"/>
    <col min="5128" max="5128" width="13.1640625" customWidth="1"/>
    <col min="5129" max="5129" width="14.83203125" customWidth="1"/>
    <col min="5130" max="5130" width="23.5" customWidth="1"/>
    <col min="5131" max="5131" width="17.1640625" customWidth="1"/>
    <col min="5375" max="5375" width="8.1640625" bestFit="1" customWidth="1"/>
    <col min="5376" max="5376" width="30.6640625" customWidth="1"/>
    <col min="5377" max="5377" width="16.5" customWidth="1"/>
    <col min="5378" max="5378" width="16" customWidth="1"/>
    <col min="5379" max="5379" width="14.6640625" customWidth="1"/>
    <col min="5380" max="5382" width="13.1640625" customWidth="1"/>
    <col min="5383" max="5383" width="0" hidden="1" customWidth="1"/>
    <col min="5384" max="5384" width="13.1640625" customWidth="1"/>
    <col min="5385" max="5385" width="14.83203125" customWidth="1"/>
    <col min="5386" max="5386" width="23.5" customWidth="1"/>
    <col min="5387" max="5387" width="17.1640625" customWidth="1"/>
    <col min="5631" max="5631" width="8.1640625" bestFit="1" customWidth="1"/>
    <col min="5632" max="5632" width="30.6640625" customWidth="1"/>
    <col min="5633" max="5633" width="16.5" customWidth="1"/>
    <col min="5634" max="5634" width="16" customWidth="1"/>
    <col min="5635" max="5635" width="14.6640625" customWidth="1"/>
    <col min="5636" max="5638" width="13.1640625" customWidth="1"/>
    <col min="5639" max="5639" width="0" hidden="1" customWidth="1"/>
    <col min="5640" max="5640" width="13.1640625" customWidth="1"/>
    <col min="5641" max="5641" width="14.83203125" customWidth="1"/>
    <col min="5642" max="5642" width="23.5" customWidth="1"/>
    <col min="5643" max="5643" width="17.1640625" customWidth="1"/>
    <col min="5887" max="5887" width="8.1640625" bestFit="1" customWidth="1"/>
    <col min="5888" max="5888" width="30.6640625" customWidth="1"/>
    <col min="5889" max="5889" width="16.5" customWidth="1"/>
    <col min="5890" max="5890" width="16" customWidth="1"/>
    <col min="5891" max="5891" width="14.6640625" customWidth="1"/>
    <col min="5892" max="5894" width="13.1640625" customWidth="1"/>
    <col min="5895" max="5895" width="0" hidden="1" customWidth="1"/>
    <col min="5896" max="5896" width="13.1640625" customWidth="1"/>
    <col min="5897" max="5897" width="14.83203125" customWidth="1"/>
    <col min="5898" max="5898" width="23.5" customWidth="1"/>
    <col min="5899" max="5899" width="17.1640625" customWidth="1"/>
    <col min="6143" max="6143" width="8.1640625" bestFit="1" customWidth="1"/>
    <col min="6144" max="6144" width="30.6640625" customWidth="1"/>
    <col min="6145" max="6145" width="16.5" customWidth="1"/>
    <col min="6146" max="6146" width="16" customWidth="1"/>
    <col min="6147" max="6147" width="14.6640625" customWidth="1"/>
    <col min="6148" max="6150" width="13.1640625" customWidth="1"/>
    <col min="6151" max="6151" width="0" hidden="1" customWidth="1"/>
    <col min="6152" max="6152" width="13.1640625" customWidth="1"/>
    <col min="6153" max="6153" width="14.83203125" customWidth="1"/>
    <col min="6154" max="6154" width="23.5" customWidth="1"/>
    <col min="6155" max="6155" width="17.1640625" customWidth="1"/>
    <col min="6399" max="6399" width="8.1640625" bestFit="1" customWidth="1"/>
    <col min="6400" max="6400" width="30.6640625" customWidth="1"/>
    <col min="6401" max="6401" width="16.5" customWidth="1"/>
    <col min="6402" max="6402" width="16" customWidth="1"/>
    <col min="6403" max="6403" width="14.6640625" customWidth="1"/>
    <col min="6404" max="6406" width="13.1640625" customWidth="1"/>
    <col min="6407" max="6407" width="0" hidden="1" customWidth="1"/>
    <col min="6408" max="6408" width="13.1640625" customWidth="1"/>
    <col min="6409" max="6409" width="14.83203125" customWidth="1"/>
    <col min="6410" max="6410" width="23.5" customWidth="1"/>
    <col min="6411" max="6411" width="17.1640625" customWidth="1"/>
    <col min="6655" max="6655" width="8.1640625" bestFit="1" customWidth="1"/>
    <col min="6656" max="6656" width="30.6640625" customWidth="1"/>
    <col min="6657" max="6657" width="16.5" customWidth="1"/>
    <col min="6658" max="6658" width="16" customWidth="1"/>
    <col min="6659" max="6659" width="14.6640625" customWidth="1"/>
    <col min="6660" max="6662" width="13.1640625" customWidth="1"/>
    <col min="6663" max="6663" width="0" hidden="1" customWidth="1"/>
    <col min="6664" max="6664" width="13.1640625" customWidth="1"/>
    <col min="6665" max="6665" width="14.83203125" customWidth="1"/>
    <col min="6666" max="6666" width="23.5" customWidth="1"/>
    <col min="6667" max="6667" width="17.1640625" customWidth="1"/>
    <col min="6911" max="6911" width="8.1640625" bestFit="1" customWidth="1"/>
    <col min="6912" max="6912" width="30.6640625" customWidth="1"/>
    <col min="6913" max="6913" width="16.5" customWidth="1"/>
    <col min="6914" max="6914" width="16" customWidth="1"/>
    <col min="6915" max="6915" width="14.6640625" customWidth="1"/>
    <col min="6916" max="6918" width="13.1640625" customWidth="1"/>
    <col min="6919" max="6919" width="0" hidden="1" customWidth="1"/>
    <col min="6920" max="6920" width="13.1640625" customWidth="1"/>
    <col min="6921" max="6921" width="14.83203125" customWidth="1"/>
    <col min="6922" max="6922" width="23.5" customWidth="1"/>
    <col min="6923" max="6923" width="17.1640625" customWidth="1"/>
    <col min="7167" max="7167" width="8.1640625" bestFit="1" customWidth="1"/>
    <col min="7168" max="7168" width="30.6640625" customWidth="1"/>
    <col min="7169" max="7169" width="16.5" customWidth="1"/>
    <col min="7170" max="7170" width="16" customWidth="1"/>
    <col min="7171" max="7171" width="14.6640625" customWidth="1"/>
    <col min="7172" max="7174" width="13.1640625" customWidth="1"/>
    <col min="7175" max="7175" width="0" hidden="1" customWidth="1"/>
    <col min="7176" max="7176" width="13.1640625" customWidth="1"/>
    <col min="7177" max="7177" width="14.83203125" customWidth="1"/>
    <col min="7178" max="7178" width="23.5" customWidth="1"/>
    <col min="7179" max="7179" width="17.1640625" customWidth="1"/>
    <col min="7423" max="7423" width="8.1640625" bestFit="1" customWidth="1"/>
    <col min="7424" max="7424" width="30.6640625" customWidth="1"/>
    <col min="7425" max="7425" width="16.5" customWidth="1"/>
    <col min="7426" max="7426" width="16" customWidth="1"/>
    <col min="7427" max="7427" width="14.6640625" customWidth="1"/>
    <col min="7428" max="7430" width="13.1640625" customWidth="1"/>
    <col min="7431" max="7431" width="0" hidden="1" customWidth="1"/>
    <col min="7432" max="7432" width="13.1640625" customWidth="1"/>
    <col min="7433" max="7433" width="14.83203125" customWidth="1"/>
    <col min="7434" max="7434" width="23.5" customWidth="1"/>
    <col min="7435" max="7435" width="17.1640625" customWidth="1"/>
    <col min="7679" max="7679" width="8.1640625" bestFit="1" customWidth="1"/>
    <col min="7680" max="7680" width="30.6640625" customWidth="1"/>
    <col min="7681" max="7681" width="16.5" customWidth="1"/>
    <col min="7682" max="7682" width="16" customWidth="1"/>
    <col min="7683" max="7683" width="14.6640625" customWidth="1"/>
    <col min="7684" max="7686" width="13.1640625" customWidth="1"/>
    <col min="7687" max="7687" width="0" hidden="1" customWidth="1"/>
    <col min="7688" max="7688" width="13.1640625" customWidth="1"/>
    <col min="7689" max="7689" width="14.83203125" customWidth="1"/>
    <col min="7690" max="7690" width="23.5" customWidth="1"/>
    <col min="7691" max="7691" width="17.1640625" customWidth="1"/>
    <col min="7935" max="7935" width="8.1640625" bestFit="1" customWidth="1"/>
    <col min="7936" max="7936" width="30.6640625" customWidth="1"/>
    <col min="7937" max="7937" width="16.5" customWidth="1"/>
    <col min="7938" max="7938" width="16" customWidth="1"/>
    <col min="7939" max="7939" width="14.6640625" customWidth="1"/>
    <col min="7940" max="7942" width="13.1640625" customWidth="1"/>
    <col min="7943" max="7943" width="0" hidden="1" customWidth="1"/>
    <col min="7944" max="7944" width="13.1640625" customWidth="1"/>
    <col min="7945" max="7945" width="14.83203125" customWidth="1"/>
    <col min="7946" max="7946" width="23.5" customWidth="1"/>
    <col min="7947" max="7947" width="17.1640625" customWidth="1"/>
    <col min="8191" max="8191" width="8.1640625" bestFit="1" customWidth="1"/>
    <col min="8192" max="8192" width="30.6640625" customWidth="1"/>
    <col min="8193" max="8193" width="16.5" customWidth="1"/>
    <col min="8194" max="8194" width="16" customWidth="1"/>
    <col min="8195" max="8195" width="14.6640625" customWidth="1"/>
    <col min="8196" max="8198" width="13.1640625" customWidth="1"/>
    <col min="8199" max="8199" width="0" hidden="1" customWidth="1"/>
    <col min="8200" max="8200" width="13.1640625" customWidth="1"/>
    <col min="8201" max="8201" width="14.83203125" customWidth="1"/>
    <col min="8202" max="8202" width="23.5" customWidth="1"/>
    <col min="8203" max="8203" width="17.1640625" customWidth="1"/>
    <col min="8447" max="8447" width="8.1640625" bestFit="1" customWidth="1"/>
    <col min="8448" max="8448" width="30.6640625" customWidth="1"/>
    <col min="8449" max="8449" width="16.5" customWidth="1"/>
    <col min="8450" max="8450" width="16" customWidth="1"/>
    <col min="8451" max="8451" width="14.6640625" customWidth="1"/>
    <col min="8452" max="8454" width="13.1640625" customWidth="1"/>
    <col min="8455" max="8455" width="0" hidden="1" customWidth="1"/>
    <col min="8456" max="8456" width="13.1640625" customWidth="1"/>
    <col min="8457" max="8457" width="14.83203125" customWidth="1"/>
    <col min="8458" max="8458" width="23.5" customWidth="1"/>
    <col min="8459" max="8459" width="17.1640625" customWidth="1"/>
    <col min="8703" max="8703" width="8.1640625" bestFit="1" customWidth="1"/>
    <col min="8704" max="8704" width="30.6640625" customWidth="1"/>
    <col min="8705" max="8705" width="16.5" customWidth="1"/>
    <col min="8706" max="8706" width="16" customWidth="1"/>
    <col min="8707" max="8707" width="14.6640625" customWidth="1"/>
    <col min="8708" max="8710" width="13.1640625" customWidth="1"/>
    <col min="8711" max="8711" width="0" hidden="1" customWidth="1"/>
    <col min="8712" max="8712" width="13.1640625" customWidth="1"/>
    <col min="8713" max="8713" width="14.83203125" customWidth="1"/>
    <col min="8714" max="8714" width="23.5" customWidth="1"/>
    <col min="8715" max="8715" width="17.1640625" customWidth="1"/>
    <col min="8959" max="8959" width="8.1640625" bestFit="1" customWidth="1"/>
    <col min="8960" max="8960" width="30.6640625" customWidth="1"/>
    <col min="8961" max="8961" width="16.5" customWidth="1"/>
    <col min="8962" max="8962" width="16" customWidth="1"/>
    <col min="8963" max="8963" width="14.6640625" customWidth="1"/>
    <col min="8964" max="8966" width="13.1640625" customWidth="1"/>
    <col min="8967" max="8967" width="0" hidden="1" customWidth="1"/>
    <col min="8968" max="8968" width="13.1640625" customWidth="1"/>
    <col min="8969" max="8969" width="14.83203125" customWidth="1"/>
    <col min="8970" max="8970" width="23.5" customWidth="1"/>
    <col min="8971" max="8971" width="17.1640625" customWidth="1"/>
    <col min="9215" max="9215" width="8.1640625" bestFit="1" customWidth="1"/>
    <col min="9216" max="9216" width="30.6640625" customWidth="1"/>
    <col min="9217" max="9217" width="16.5" customWidth="1"/>
    <col min="9218" max="9218" width="16" customWidth="1"/>
    <col min="9219" max="9219" width="14.6640625" customWidth="1"/>
    <col min="9220" max="9222" width="13.1640625" customWidth="1"/>
    <col min="9223" max="9223" width="0" hidden="1" customWidth="1"/>
    <col min="9224" max="9224" width="13.1640625" customWidth="1"/>
    <col min="9225" max="9225" width="14.83203125" customWidth="1"/>
    <col min="9226" max="9226" width="23.5" customWidth="1"/>
    <col min="9227" max="9227" width="17.1640625" customWidth="1"/>
    <col min="9471" max="9471" width="8.1640625" bestFit="1" customWidth="1"/>
    <col min="9472" max="9472" width="30.6640625" customWidth="1"/>
    <col min="9473" max="9473" width="16.5" customWidth="1"/>
    <col min="9474" max="9474" width="16" customWidth="1"/>
    <col min="9475" max="9475" width="14.6640625" customWidth="1"/>
    <col min="9476" max="9478" width="13.1640625" customWidth="1"/>
    <col min="9479" max="9479" width="0" hidden="1" customWidth="1"/>
    <col min="9480" max="9480" width="13.1640625" customWidth="1"/>
    <col min="9481" max="9481" width="14.83203125" customWidth="1"/>
    <col min="9482" max="9482" width="23.5" customWidth="1"/>
    <col min="9483" max="9483" width="17.1640625" customWidth="1"/>
    <col min="9727" max="9727" width="8.1640625" bestFit="1" customWidth="1"/>
    <col min="9728" max="9728" width="30.6640625" customWidth="1"/>
    <col min="9729" max="9729" width="16.5" customWidth="1"/>
    <col min="9730" max="9730" width="16" customWidth="1"/>
    <col min="9731" max="9731" width="14.6640625" customWidth="1"/>
    <col min="9732" max="9734" width="13.1640625" customWidth="1"/>
    <col min="9735" max="9735" width="0" hidden="1" customWidth="1"/>
    <col min="9736" max="9736" width="13.1640625" customWidth="1"/>
    <col min="9737" max="9737" width="14.83203125" customWidth="1"/>
    <col min="9738" max="9738" width="23.5" customWidth="1"/>
    <col min="9739" max="9739" width="17.1640625" customWidth="1"/>
    <col min="9983" max="9983" width="8.1640625" bestFit="1" customWidth="1"/>
    <col min="9984" max="9984" width="30.6640625" customWidth="1"/>
    <col min="9985" max="9985" width="16.5" customWidth="1"/>
    <col min="9986" max="9986" width="16" customWidth="1"/>
    <col min="9987" max="9987" width="14.6640625" customWidth="1"/>
    <col min="9988" max="9990" width="13.1640625" customWidth="1"/>
    <col min="9991" max="9991" width="0" hidden="1" customWidth="1"/>
    <col min="9992" max="9992" width="13.1640625" customWidth="1"/>
    <col min="9993" max="9993" width="14.83203125" customWidth="1"/>
    <col min="9994" max="9994" width="23.5" customWidth="1"/>
    <col min="9995" max="9995" width="17.1640625" customWidth="1"/>
    <col min="10239" max="10239" width="8.1640625" bestFit="1" customWidth="1"/>
    <col min="10240" max="10240" width="30.6640625" customWidth="1"/>
    <col min="10241" max="10241" width="16.5" customWidth="1"/>
    <col min="10242" max="10242" width="16" customWidth="1"/>
    <col min="10243" max="10243" width="14.6640625" customWidth="1"/>
    <col min="10244" max="10246" width="13.1640625" customWidth="1"/>
    <col min="10247" max="10247" width="0" hidden="1" customWidth="1"/>
    <col min="10248" max="10248" width="13.1640625" customWidth="1"/>
    <col min="10249" max="10249" width="14.83203125" customWidth="1"/>
    <col min="10250" max="10250" width="23.5" customWidth="1"/>
    <col min="10251" max="10251" width="17.1640625" customWidth="1"/>
    <col min="10495" max="10495" width="8.1640625" bestFit="1" customWidth="1"/>
    <col min="10496" max="10496" width="30.6640625" customWidth="1"/>
    <col min="10497" max="10497" width="16.5" customWidth="1"/>
    <col min="10498" max="10498" width="16" customWidth="1"/>
    <col min="10499" max="10499" width="14.6640625" customWidth="1"/>
    <col min="10500" max="10502" width="13.1640625" customWidth="1"/>
    <col min="10503" max="10503" width="0" hidden="1" customWidth="1"/>
    <col min="10504" max="10504" width="13.1640625" customWidth="1"/>
    <col min="10505" max="10505" width="14.83203125" customWidth="1"/>
    <col min="10506" max="10506" width="23.5" customWidth="1"/>
    <col min="10507" max="10507" width="17.1640625" customWidth="1"/>
    <col min="10751" max="10751" width="8.1640625" bestFit="1" customWidth="1"/>
    <col min="10752" max="10752" width="30.6640625" customWidth="1"/>
    <col min="10753" max="10753" width="16.5" customWidth="1"/>
    <col min="10754" max="10754" width="16" customWidth="1"/>
    <col min="10755" max="10755" width="14.6640625" customWidth="1"/>
    <col min="10756" max="10758" width="13.1640625" customWidth="1"/>
    <col min="10759" max="10759" width="0" hidden="1" customWidth="1"/>
    <col min="10760" max="10760" width="13.1640625" customWidth="1"/>
    <col min="10761" max="10761" width="14.83203125" customWidth="1"/>
    <col min="10762" max="10762" width="23.5" customWidth="1"/>
    <col min="10763" max="10763" width="17.1640625" customWidth="1"/>
    <col min="11007" max="11007" width="8.1640625" bestFit="1" customWidth="1"/>
    <col min="11008" max="11008" width="30.6640625" customWidth="1"/>
    <col min="11009" max="11009" width="16.5" customWidth="1"/>
    <col min="11010" max="11010" width="16" customWidth="1"/>
    <col min="11011" max="11011" width="14.6640625" customWidth="1"/>
    <col min="11012" max="11014" width="13.1640625" customWidth="1"/>
    <col min="11015" max="11015" width="0" hidden="1" customWidth="1"/>
    <col min="11016" max="11016" width="13.1640625" customWidth="1"/>
    <col min="11017" max="11017" width="14.83203125" customWidth="1"/>
    <col min="11018" max="11018" width="23.5" customWidth="1"/>
    <col min="11019" max="11019" width="17.1640625" customWidth="1"/>
    <col min="11263" max="11263" width="8.1640625" bestFit="1" customWidth="1"/>
    <col min="11264" max="11264" width="30.6640625" customWidth="1"/>
    <col min="11265" max="11265" width="16.5" customWidth="1"/>
    <col min="11266" max="11266" width="16" customWidth="1"/>
    <col min="11267" max="11267" width="14.6640625" customWidth="1"/>
    <col min="11268" max="11270" width="13.1640625" customWidth="1"/>
    <col min="11271" max="11271" width="0" hidden="1" customWidth="1"/>
    <col min="11272" max="11272" width="13.1640625" customWidth="1"/>
    <col min="11273" max="11273" width="14.83203125" customWidth="1"/>
    <col min="11274" max="11274" width="23.5" customWidth="1"/>
    <col min="11275" max="11275" width="17.1640625" customWidth="1"/>
    <col min="11519" max="11519" width="8.1640625" bestFit="1" customWidth="1"/>
    <col min="11520" max="11520" width="30.6640625" customWidth="1"/>
    <col min="11521" max="11521" width="16.5" customWidth="1"/>
    <col min="11522" max="11522" width="16" customWidth="1"/>
    <col min="11523" max="11523" width="14.6640625" customWidth="1"/>
    <col min="11524" max="11526" width="13.1640625" customWidth="1"/>
    <col min="11527" max="11527" width="0" hidden="1" customWidth="1"/>
    <col min="11528" max="11528" width="13.1640625" customWidth="1"/>
    <col min="11529" max="11529" width="14.83203125" customWidth="1"/>
    <col min="11530" max="11530" width="23.5" customWidth="1"/>
    <col min="11531" max="11531" width="17.1640625" customWidth="1"/>
    <col min="11775" max="11775" width="8.1640625" bestFit="1" customWidth="1"/>
    <col min="11776" max="11776" width="30.6640625" customWidth="1"/>
    <col min="11777" max="11777" width="16.5" customWidth="1"/>
    <col min="11778" max="11778" width="16" customWidth="1"/>
    <col min="11779" max="11779" width="14.6640625" customWidth="1"/>
    <col min="11780" max="11782" width="13.1640625" customWidth="1"/>
    <col min="11783" max="11783" width="0" hidden="1" customWidth="1"/>
    <col min="11784" max="11784" width="13.1640625" customWidth="1"/>
    <col min="11785" max="11785" width="14.83203125" customWidth="1"/>
    <col min="11786" max="11786" width="23.5" customWidth="1"/>
    <col min="11787" max="11787" width="17.1640625" customWidth="1"/>
    <col min="12031" max="12031" width="8.1640625" bestFit="1" customWidth="1"/>
    <col min="12032" max="12032" width="30.6640625" customWidth="1"/>
    <col min="12033" max="12033" width="16.5" customWidth="1"/>
    <col min="12034" max="12034" width="16" customWidth="1"/>
    <col min="12035" max="12035" width="14.6640625" customWidth="1"/>
    <col min="12036" max="12038" width="13.1640625" customWidth="1"/>
    <col min="12039" max="12039" width="0" hidden="1" customWidth="1"/>
    <col min="12040" max="12040" width="13.1640625" customWidth="1"/>
    <col min="12041" max="12041" width="14.83203125" customWidth="1"/>
    <col min="12042" max="12042" width="23.5" customWidth="1"/>
    <col min="12043" max="12043" width="17.1640625" customWidth="1"/>
    <col min="12287" max="12287" width="8.1640625" bestFit="1" customWidth="1"/>
    <col min="12288" max="12288" width="30.6640625" customWidth="1"/>
    <col min="12289" max="12289" width="16.5" customWidth="1"/>
    <col min="12290" max="12290" width="16" customWidth="1"/>
    <col min="12291" max="12291" width="14.6640625" customWidth="1"/>
    <col min="12292" max="12294" width="13.1640625" customWidth="1"/>
    <col min="12295" max="12295" width="0" hidden="1" customWidth="1"/>
    <col min="12296" max="12296" width="13.1640625" customWidth="1"/>
    <col min="12297" max="12297" width="14.83203125" customWidth="1"/>
    <col min="12298" max="12298" width="23.5" customWidth="1"/>
    <col min="12299" max="12299" width="17.1640625" customWidth="1"/>
    <col min="12543" max="12543" width="8.1640625" bestFit="1" customWidth="1"/>
    <col min="12544" max="12544" width="30.6640625" customWidth="1"/>
    <col min="12545" max="12545" width="16.5" customWidth="1"/>
    <col min="12546" max="12546" width="16" customWidth="1"/>
    <col min="12547" max="12547" width="14.6640625" customWidth="1"/>
    <col min="12548" max="12550" width="13.1640625" customWidth="1"/>
    <col min="12551" max="12551" width="0" hidden="1" customWidth="1"/>
    <col min="12552" max="12552" width="13.1640625" customWidth="1"/>
    <col min="12553" max="12553" width="14.83203125" customWidth="1"/>
    <col min="12554" max="12554" width="23.5" customWidth="1"/>
    <col min="12555" max="12555" width="17.1640625" customWidth="1"/>
    <col min="12799" max="12799" width="8.1640625" bestFit="1" customWidth="1"/>
    <col min="12800" max="12800" width="30.6640625" customWidth="1"/>
    <col min="12801" max="12801" width="16.5" customWidth="1"/>
    <col min="12802" max="12802" width="16" customWidth="1"/>
    <col min="12803" max="12803" width="14.6640625" customWidth="1"/>
    <col min="12804" max="12806" width="13.1640625" customWidth="1"/>
    <col min="12807" max="12807" width="0" hidden="1" customWidth="1"/>
    <col min="12808" max="12808" width="13.1640625" customWidth="1"/>
    <col min="12809" max="12809" width="14.83203125" customWidth="1"/>
    <col min="12810" max="12810" width="23.5" customWidth="1"/>
    <col min="12811" max="12811" width="17.1640625" customWidth="1"/>
    <col min="13055" max="13055" width="8.1640625" bestFit="1" customWidth="1"/>
    <col min="13056" max="13056" width="30.6640625" customWidth="1"/>
    <col min="13057" max="13057" width="16.5" customWidth="1"/>
    <col min="13058" max="13058" width="16" customWidth="1"/>
    <col min="13059" max="13059" width="14.6640625" customWidth="1"/>
    <col min="13060" max="13062" width="13.1640625" customWidth="1"/>
    <col min="13063" max="13063" width="0" hidden="1" customWidth="1"/>
    <col min="13064" max="13064" width="13.1640625" customWidth="1"/>
    <col min="13065" max="13065" width="14.83203125" customWidth="1"/>
    <col min="13066" max="13066" width="23.5" customWidth="1"/>
    <col min="13067" max="13067" width="17.1640625" customWidth="1"/>
    <col min="13311" max="13311" width="8.1640625" bestFit="1" customWidth="1"/>
    <col min="13312" max="13312" width="30.6640625" customWidth="1"/>
    <col min="13313" max="13313" width="16.5" customWidth="1"/>
    <col min="13314" max="13314" width="16" customWidth="1"/>
    <col min="13315" max="13315" width="14.6640625" customWidth="1"/>
    <col min="13316" max="13318" width="13.1640625" customWidth="1"/>
    <col min="13319" max="13319" width="0" hidden="1" customWidth="1"/>
    <col min="13320" max="13320" width="13.1640625" customWidth="1"/>
    <col min="13321" max="13321" width="14.83203125" customWidth="1"/>
    <col min="13322" max="13322" width="23.5" customWidth="1"/>
    <col min="13323" max="13323" width="17.1640625" customWidth="1"/>
    <col min="13567" max="13567" width="8.1640625" bestFit="1" customWidth="1"/>
    <col min="13568" max="13568" width="30.6640625" customWidth="1"/>
    <col min="13569" max="13569" width="16.5" customWidth="1"/>
    <col min="13570" max="13570" width="16" customWidth="1"/>
    <col min="13571" max="13571" width="14.6640625" customWidth="1"/>
    <col min="13572" max="13574" width="13.1640625" customWidth="1"/>
    <col min="13575" max="13575" width="0" hidden="1" customWidth="1"/>
    <col min="13576" max="13576" width="13.1640625" customWidth="1"/>
    <col min="13577" max="13577" width="14.83203125" customWidth="1"/>
    <col min="13578" max="13578" width="23.5" customWidth="1"/>
    <col min="13579" max="13579" width="17.1640625" customWidth="1"/>
    <col min="13823" max="13823" width="8.1640625" bestFit="1" customWidth="1"/>
    <col min="13824" max="13824" width="30.6640625" customWidth="1"/>
    <col min="13825" max="13825" width="16.5" customWidth="1"/>
    <col min="13826" max="13826" width="16" customWidth="1"/>
    <col min="13827" max="13827" width="14.6640625" customWidth="1"/>
    <col min="13828" max="13830" width="13.1640625" customWidth="1"/>
    <col min="13831" max="13831" width="0" hidden="1" customWidth="1"/>
    <col min="13832" max="13832" width="13.1640625" customWidth="1"/>
    <col min="13833" max="13833" width="14.83203125" customWidth="1"/>
    <col min="13834" max="13834" width="23.5" customWidth="1"/>
    <col min="13835" max="13835" width="17.1640625" customWidth="1"/>
    <col min="14079" max="14079" width="8.1640625" bestFit="1" customWidth="1"/>
    <col min="14080" max="14080" width="30.6640625" customWidth="1"/>
    <col min="14081" max="14081" width="16.5" customWidth="1"/>
    <col min="14082" max="14082" width="16" customWidth="1"/>
    <col min="14083" max="14083" width="14.6640625" customWidth="1"/>
    <col min="14084" max="14086" width="13.1640625" customWidth="1"/>
    <col min="14087" max="14087" width="0" hidden="1" customWidth="1"/>
    <col min="14088" max="14088" width="13.1640625" customWidth="1"/>
    <col min="14089" max="14089" width="14.83203125" customWidth="1"/>
    <col min="14090" max="14090" width="23.5" customWidth="1"/>
    <col min="14091" max="14091" width="17.1640625" customWidth="1"/>
    <col min="14335" max="14335" width="8.1640625" bestFit="1" customWidth="1"/>
    <col min="14336" max="14336" width="30.6640625" customWidth="1"/>
    <col min="14337" max="14337" width="16.5" customWidth="1"/>
    <col min="14338" max="14338" width="16" customWidth="1"/>
    <col min="14339" max="14339" width="14.6640625" customWidth="1"/>
    <col min="14340" max="14342" width="13.1640625" customWidth="1"/>
    <col min="14343" max="14343" width="0" hidden="1" customWidth="1"/>
    <col min="14344" max="14344" width="13.1640625" customWidth="1"/>
    <col min="14345" max="14345" width="14.83203125" customWidth="1"/>
    <col min="14346" max="14346" width="23.5" customWidth="1"/>
    <col min="14347" max="14347" width="17.1640625" customWidth="1"/>
    <col min="14591" max="14591" width="8.1640625" bestFit="1" customWidth="1"/>
    <col min="14592" max="14592" width="30.6640625" customWidth="1"/>
    <col min="14593" max="14593" width="16.5" customWidth="1"/>
    <col min="14594" max="14594" width="16" customWidth="1"/>
    <col min="14595" max="14595" width="14.6640625" customWidth="1"/>
    <col min="14596" max="14598" width="13.1640625" customWidth="1"/>
    <col min="14599" max="14599" width="0" hidden="1" customWidth="1"/>
    <col min="14600" max="14600" width="13.1640625" customWidth="1"/>
    <col min="14601" max="14601" width="14.83203125" customWidth="1"/>
    <col min="14602" max="14602" width="23.5" customWidth="1"/>
    <col min="14603" max="14603" width="17.1640625" customWidth="1"/>
    <col min="14847" max="14847" width="8.1640625" bestFit="1" customWidth="1"/>
    <col min="14848" max="14848" width="30.6640625" customWidth="1"/>
    <col min="14849" max="14849" width="16.5" customWidth="1"/>
    <col min="14850" max="14850" width="16" customWidth="1"/>
    <col min="14851" max="14851" width="14.6640625" customWidth="1"/>
    <col min="14852" max="14854" width="13.1640625" customWidth="1"/>
    <col min="14855" max="14855" width="0" hidden="1" customWidth="1"/>
    <col min="14856" max="14856" width="13.1640625" customWidth="1"/>
    <col min="14857" max="14857" width="14.83203125" customWidth="1"/>
    <col min="14858" max="14858" width="23.5" customWidth="1"/>
    <col min="14859" max="14859" width="17.1640625" customWidth="1"/>
    <col min="15103" max="15103" width="8.1640625" bestFit="1" customWidth="1"/>
    <col min="15104" max="15104" width="30.6640625" customWidth="1"/>
    <col min="15105" max="15105" width="16.5" customWidth="1"/>
    <col min="15106" max="15106" width="16" customWidth="1"/>
    <col min="15107" max="15107" width="14.6640625" customWidth="1"/>
    <col min="15108" max="15110" width="13.1640625" customWidth="1"/>
    <col min="15111" max="15111" width="0" hidden="1" customWidth="1"/>
    <col min="15112" max="15112" width="13.1640625" customWidth="1"/>
    <col min="15113" max="15113" width="14.83203125" customWidth="1"/>
    <col min="15114" max="15114" width="23.5" customWidth="1"/>
    <col min="15115" max="15115" width="17.1640625" customWidth="1"/>
    <col min="15359" max="15359" width="8.1640625" bestFit="1" customWidth="1"/>
    <col min="15360" max="15360" width="30.6640625" customWidth="1"/>
    <col min="15361" max="15361" width="16.5" customWidth="1"/>
    <col min="15362" max="15362" width="16" customWidth="1"/>
    <col min="15363" max="15363" width="14.6640625" customWidth="1"/>
    <col min="15364" max="15366" width="13.1640625" customWidth="1"/>
    <col min="15367" max="15367" width="0" hidden="1" customWidth="1"/>
    <col min="15368" max="15368" width="13.1640625" customWidth="1"/>
    <col min="15369" max="15369" width="14.83203125" customWidth="1"/>
    <col min="15370" max="15370" width="23.5" customWidth="1"/>
    <col min="15371" max="15371" width="17.1640625" customWidth="1"/>
    <col min="15615" max="15615" width="8.1640625" bestFit="1" customWidth="1"/>
    <col min="15616" max="15616" width="30.6640625" customWidth="1"/>
    <col min="15617" max="15617" width="16.5" customWidth="1"/>
    <col min="15618" max="15618" width="16" customWidth="1"/>
    <col min="15619" max="15619" width="14.6640625" customWidth="1"/>
    <col min="15620" max="15622" width="13.1640625" customWidth="1"/>
    <col min="15623" max="15623" width="0" hidden="1" customWidth="1"/>
    <col min="15624" max="15624" width="13.1640625" customWidth="1"/>
    <col min="15625" max="15625" width="14.83203125" customWidth="1"/>
    <col min="15626" max="15626" width="23.5" customWidth="1"/>
    <col min="15627" max="15627" width="17.1640625" customWidth="1"/>
    <col min="15871" max="15871" width="8.1640625" bestFit="1" customWidth="1"/>
    <col min="15872" max="15872" width="30.6640625" customWidth="1"/>
    <col min="15873" max="15873" width="16.5" customWidth="1"/>
    <col min="15874" max="15874" width="16" customWidth="1"/>
    <col min="15875" max="15875" width="14.6640625" customWidth="1"/>
    <col min="15876" max="15878" width="13.1640625" customWidth="1"/>
    <col min="15879" max="15879" width="0" hidden="1" customWidth="1"/>
    <col min="15880" max="15880" width="13.1640625" customWidth="1"/>
    <col min="15881" max="15881" width="14.83203125" customWidth="1"/>
    <col min="15882" max="15882" width="23.5" customWidth="1"/>
    <col min="15883" max="15883" width="17.1640625" customWidth="1"/>
    <col min="16127" max="16127" width="8.1640625" bestFit="1" customWidth="1"/>
    <col min="16128" max="16128" width="30.6640625" customWidth="1"/>
    <col min="16129" max="16129" width="16.5" customWidth="1"/>
    <col min="16130" max="16130" width="16" customWidth="1"/>
    <col min="16131" max="16131" width="14.6640625" customWidth="1"/>
    <col min="16132" max="16134" width="13.1640625" customWidth="1"/>
    <col min="16135" max="16135" width="0" hidden="1" customWidth="1"/>
    <col min="16136" max="16136" width="13.1640625" customWidth="1"/>
    <col min="16137" max="16137" width="14.83203125" customWidth="1"/>
    <col min="16138" max="16138" width="23.5" customWidth="1"/>
    <col min="16139" max="16139" width="17.1640625" customWidth="1"/>
  </cols>
  <sheetData>
    <row r="1" spans="1:13" ht="43.5" customHeight="1" x14ac:dyDescent="0.2">
      <c r="A1" s="73"/>
      <c r="B1" s="114"/>
      <c r="C1" s="76"/>
      <c r="D1" s="115"/>
      <c r="E1" s="65"/>
      <c r="F1" s="65"/>
      <c r="G1" s="65"/>
      <c r="H1" s="65"/>
      <c r="I1" s="65"/>
      <c r="J1" s="142"/>
      <c r="K1" s="290" t="s">
        <v>182</v>
      </c>
      <c r="L1" s="290"/>
      <c r="M1" s="290"/>
    </row>
    <row r="2" spans="1:13" ht="28.5" customHeight="1" x14ac:dyDescent="0.2">
      <c r="A2" s="308" t="s">
        <v>181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</row>
    <row r="3" spans="1:13" ht="89.25" customHeight="1" x14ac:dyDescent="0.2">
      <c r="A3" s="309" t="s">
        <v>28</v>
      </c>
      <c r="B3" s="143"/>
      <c r="C3" s="144" t="s">
        <v>142</v>
      </c>
      <c r="D3" s="144" t="s">
        <v>143</v>
      </c>
      <c r="E3" s="144" t="s">
        <v>144</v>
      </c>
      <c r="F3" s="144" t="s">
        <v>145</v>
      </c>
      <c r="G3" s="144" t="s">
        <v>146</v>
      </c>
      <c r="H3" s="144" t="s">
        <v>147</v>
      </c>
      <c r="I3" s="144" t="s">
        <v>148</v>
      </c>
      <c r="J3" s="144" t="s">
        <v>149</v>
      </c>
      <c r="K3" s="310" t="s">
        <v>150</v>
      </c>
      <c r="L3" s="311" t="s">
        <v>151</v>
      </c>
      <c r="M3" s="310" t="s">
        <v>152</v>
      </c>
    </row>
    <row r="4" spans="1:13" ht="14.25" customHeight="1" x14ac:dyDescent="0.2">
      <c r="A4" s="309"/>
      <c r="B4" s="143" t="s">
        <v>153</v>
      </c>
      <c r="C4" s="144">
        <v>5</v>
      </c>
      <c r="D4" s="144">
        <v>5</v>
      </c>
      <c r="E4" s="144">
        <v>5</v>
      </c>
      <c r="F4" s="144">
        <v>2.5</v>
      </c>
      <c r="G4" s="144">
        <v>2.5</v>
      </c>
      <c r="H4" s="144">
        <v>2.5</v>
      </c>
      <c r="I4" s="144">
        <v>2.5</v>
      </c>
      <c r="J4" s="144">
        <v>2.5</v>
      </c>
      <c r="K4" s="310"/>
      <c r="L4" s="312"/>
      <c r="M4" s="310"/>
    </row>
    <row r="5" spans="1:13" ht="26.25" customHeight="1" x14ac:dyDescent="0.2">
      <c r="A5" s="309"/>
      <c r="B5" s="145" t="s">
        <v>29</v>
      </c>
      <c r="C5" s="146" t="s">
        <v>154</v>
      </c>
      <c r="D5" s="146" t="s">
        <v>155</v>
      </c>
      <c r="E5" s="146" t="s">
        <v>154</v>
      </c>
      <c r="F5" s="146" t="s">
        <v>154</v>
      </c>
      <c r="G5" s="146" t="s">
        <v>154</v>
      </c>
      <c r="H5" s="146" t="s">
        <v>154</v>
      </c>
      <c r="I5" s="146" t="s">
        <v>154</v>
      </c>
      <c r="J5" s="146" t="s">
        <v>154</v>
      </c>
      <c r="K5" s="310"/>
      <c r="L5" s="313"/>
      <c r="M5" s="310"/>
    </row>
    <row r="6" spans="1:13" ht="26.25" x14ac:dyDescent="0.25">
      <c r="A6" s="106">
        <v>560002</v>
      </c>
      <c r="B6" s="107" t="s">
        <v>40</v>
      </c>
      <c r="C6" s="116">
        <f>VLOOKUP(A6,'[1]1Прил. АПП на 1 жителя'!$A$6:$O$65,15,0)</f>
        <v>4.49</v>
      </c>
      <c r="D6" s="117">
        <f>VLOOKUP(A6,'[1]2Прил.ПЦ от общего АПП'!$A$6:$O$65,15,0)</f>
        <v>1.8</v>
      </c>
      <c r="E6" s="117">
        <f>VLOOKUP(A6,'[1]3Прил.Диспанс.'!$A$6:$O$65,15,0)</f>
        <v>3.74</v>
      </c>
      <c r="F6" s="117">
        <f>VLOOKUP(A6,'[1]4Прил. НП'!$A$6:$O$65,15,0)</f>
        <v>0.91</v>
      </c>
      <c r="G6" s="117">
        <f>VLOOKUP(A6,'[1]5Вызовы СМП'!$A$6:$O$65,15,0)</f>
        <v>2.5</v>
      </c>
      <c r="H6" s="117">
        <f>VLOOKUP(A6,'[1]6. Уровень госп. ПН'!$A$6:$O$65,15,0)</f>
        <v>2.13</v>
      </c>
      <c r="I6" s="117">
        <f>VLOOKUP(A6,'[1]7.Экстр.госпитализации'!$A$6:$O$65,15,0)</f>
        <v>0</v>
      </c>
      <c r="J6" s="117">
        <f>VLOOKUP(A6,'[1]7.АПП после инфаркта,инсульта'!$A$6:$G$65,7,0)</f>
        <v>0.51</v>
      </c>
      <c r="K6" s="118">
        <f t="shared" ref="K6:K65" si="0">F6+E6+D6+C6+G6+H6+I6+J6</f>
        <v>16.079999999999998</v>
      </c>
      <c r="L6" s="119">
        <f>25*VLOOKUP(A6,'[1]8.Весовые коэф.'!$A$6:$G$65,7,0)+22.5*VLOOKUP(A6,'[1]8.Весовые коэф.'!$A$6:$G$65,6,0)</f>
        <v>25</v>
      </c>
      <c r="M6" s="120">
        <f>100/L6*K6</f>
        <v>64.319999999999993</v>
      </c>
    </row>
    <row r="7" spans="1:13" ht="26.25" x14ac:dyDescent="0.25">
      <c r="A7" s="106">
        <v>560014</v>
      </c>
      <c r="B7" s="107" t="s">
        <v>41</v>
      </c>
      <c r="C7" s="116">
        <f>VLOOKUP(A7,'[1]1Прил. АПП на 1 жителя'!$A$6:$O$65,15,0)</f>
        <v>5</v>
      </c>
      <c r="D7" s="117">
        <f>VLOOKUP(A7,'[1]2Прил.ПЦ от общего АПП'!$A$6:$O$65,15,0)</f>
        <v>5</v>
      </c>
      <c r="E7" s="117">
        <f>VLOOKUP(A7,'[1]3Прил.Диспанс.'!$A$6:$O$65,15,0)</f>
        <v>5</v>
      </c>
      <c r="F7" s="117">
        <f>VLOOKUP(A7,'[1]4Прил. НП'!$A$6:$O$65,15,0)</f>
        <v>0.47</v>
      </c>
      <c r="G7" s="117">
        <f>VLOOKUP(A7,'[1]5Вызовы СМП'!$A$6:$O$65,15,0)</f>
        <v>2.5</v>
      </c>
      <c r="H7" s="117">
        <f>VLOOKUP(A7,'[1]6. Уровень госп. ПН'!$A$6:$O$65,15,0)</f>
        <v>2.5</v>
      </c>
      <c r="I7" s="117">
        <f>VLOOKUP(A7,'[1]7.Экстр.госпитализации'!$A$6:$O$65,15,0)</f>
        <v>0</v>
      </c>
      <c r="J7" s="117">
        <f>VLOOKUP(A7,'[1]7.АПП после инфаркта,инсульта'!$A$6:$G$65,7,0)</f>
        <v>1.26</v>
      </c>
      <c r="K7" s="118">
        <f t="shared" si="0"/>
        <v>21.73</v>
      </c>
      <c r="L7" s="119">
        <f>25*VLOOKUP(A7,'[1]8.Весовые коэф.'!$A$6:$G$65,7,0)+22.5*VLOOKUP(A7,'[1]8.Весовые коэф.'!$A$6:$G$65,6,0)</f>
        <v>25</v>
      </c>
      <c r="M7" s="120">
        <f t="shared" ref="M7:M64" si="1">100/L7*K7</f>
        <v>86.92</v>
      </c>
    </row>
    <row r="8" spans="1:13" ht="15" x14ac:dyDescent="0.25">
      <c r="A8" s="106">
        <v>560017</v>
      </c>
      <c r="B8" s="107" t="s">
        <v>42</v>
      </c>
      <c r="C8" s="116">
        <f>VLOOKUP(A8,'[1]1Прил. АПП на 1 жителя'!$A$6:$O$65,15,0)</f>
        <v>4.54</v>
      </c>
      <c r="D8" s="117">
        <f>VLOOKUP(A8,'[1]2Прил.ПЦ от общего АПП'!$A$6:$O$65,15,0)</f>
        <v>0</v>
      </c>
      <c r="E8" s="117">
        <f>VLOOKUP(A8,'[1]3Прил.Диспанс.'!$A$6:$O$65,15,0)</f>
        <v>5</v>
      </c>
      <c r="F8" s="117">
        <f>VLOOKUP(A8,'[1]4Прил. НП'!$A$6:$O$65,15,0)</f>
        <v>1.07</v>
      </c>
      <c r="G8" s="117">
        <f>VLOOKUP(A8,'[1]5Вызовы СМП'!$A$6:$O$65,15,0)</f>
        <v>2.5</v>
      </c>
      <c r="H8" s="117">
        <f>VLOOKUP(A8,'[1]6. Уровень госп. ПН'!$A$6:$O$65,15,0)</f>
        <v>2.5</v>
      </c>
      <c r="I8" s="117">
        <f>VLOOKUP(A8,'[1]7.Экстр.госпитализации'!$A$6:$O$65,15,0)</f>
        <v>0</v>
      </c>
      <c r="J8" s="117">
        <f>VLOOKUP(A8,'[1]7.АПП после инфаркта,инсульта'!$A$6:$G$65,7,0)</f>
        <v>1.84</v>
      </c>
      <c r="K8" s="118">
        <f t="shared" si="0"/>
        <v>17.45</v>
      </c>
      <c r="L8" s="119">
        <f>25*VLOOKUP(A8,'[1]8.Весовые коэф.'!$A$6:$G$65,7,0)+22.5*VLOOKUP(A8,'[1]8.Весовые коэф.'!$A$6:$G$65,6,0)</f>
        <v>25</v>
      </c>
      <c r="M8" s="120">
        <f t="shared" si="1"/>
        <v>69.8</v>
      </c>
    </row>
    <row r="9" spans="1:13" ht="15" x14ac:dyDescent="0.25">
      <c r="A9" s="106">
        <v>560019</v>
      </c>
      <c r="B9" s="107" t="s">
        <v>43</v>
      </c>
      <c r="C9" s="116">
        <f>VLOOKUP(A9,'[1]1Прил. АПП на 1 жителя'!$A$6:$O$65,15,0)</f>
        <v>5</v>
      </c>
      <c r="D9" s="117">
        <f>VLOOKUP(A9,'[1]2Прил.ПЦ от общего АПП'!$A$6:$O$65,15,0)</f>
        <v>5</v>
      </c>
      <c r="E9" s="117">
        <f>VLOOKUP(A9,'[1]3Прил.Диспанс.'!$A$6:$O$65,15,0)</f>
        <v>5</v>
      </c>
      <c r="F9" s="117">
        <f>VLOOKUP(A9,'[1]4Прил. НП'!$A$6:$O$65,15,0)</f>
        <v>1.33</v>
      </c>
      <c r="G9" s="117">
        <f>VLOOKUP(A9,'[1]5Вызовы СМП'!$A$6:$O$65,15,0)</f>
        <v>2.5</v>
      </c>
      <c r="H9" s="117">
        <f>VLOOKUP(A9,'[1]6. Уровень госп. ПН'!$A$6:$O$65,15,0)</f>
        <v>2.5</v>
      </c>
      <c r="I9" s="117">
        <f>VLOOKUP(A9,'[1]7.Экстр.госпитализации'!$A$6:$O$65,15,0)</f>
        <v>0</v>
      </c>
      <c r="J9" s="117">
        <f>VLOOKUP(A9,'[1]7.АПП после инфаркта,инсульта'!$A$6:$G$65,7,0)</f>
        <v>1.55</v>
      </c>
      <c r="K9" s="118">
        <f t="shared" si="0"/>
        <v>22.88</v>
      </c>
      <c r="L9" s="119">
        <f>25*VLOOKUP(A9,'[1]8.Весовые коэф.'!$A$6:$G$65,7,0)+22.5*VLOOKUP(A9,'[1]8.Весовые коэф.'!$A$6:$G$65,6,0)</f>
        <v>24.9</v>
      </c>
      <c r="M9" s="120">
        <f t="shared" si="1"/>
        <v>91.89</v>
      </c>
    </row>
    <row r="10" spans="1:13" ht="15" x14ac:dyDescent="0.25">
      <c r="A10" s="106">
        <v>560021</v>
      </c>
      <c r="B10" s="107" t="s">
        <v>44</v>
      </c>
      <c r="C10" s="116">
        <f>VLOOKUP(A10,'[1]1Прил. АПП на 1 жителя'!$A$6:$O$65,15,0)</f>
        <v>5</v>
      </c>
      <c r="D10" s="117">
        <f>VLOOKUP(A10,'[1]2Прил.ПЦ от общего АПП'!$A$6:$O$65,15,0)</f>
        <v>5</v>
      </c>
      <c r="E10" s="117">
        <f>VLOOKUP(A10,'[1]3Прил.Диспанс.'!$A$6:$O$65,15,0)</f>
        <v>4.9400000000000004</v>
      </c>
      <c r="F10" s="117">
        <f>VLOOKUP(A10,'[1]4Прил. НП'!$A$6:$O$65,15,0)</f>
        <v>1.21</v>
      </c>
      <c r="G10" s="117">
        <f>VLOOKUP(A10,'[1]5Вызовы СМП'!$A$6:$O$65,15,0)</f>
        <v>2.14</v>
      </c>
      <c r="H10" s="117">
        <f>VLOOKUP(A10,'[1]6. Уровень госп. ПН'!$A$6:$O$65,15,0)</f>
        <v>2.5</v>
      </c>
      <c r="I10" s="117">
        <f>VLOOKUP(A10,'[1]7.Экстр.госпитализации'!$A$6:$O$65,15,0)</f>
        <v>0</v>
      </c>
      <c r="J10" s="117">
        <f>VLOOKUP(A10,'[1]7.АПП после инфаркта,инсульта'!$A$6:$G$65,7,0)</f>
        <v>1.48</v>
      </c>
      <c r="K10" s="118">
        <f t="shared" si="0"/>
        <v>22.27</v>
      </c>
      <c r="L10" s="119">
        <f>25*VLOOKUP(A10,'[1]8.Весовые коэф.'!$A$6:$G$65,7,0)+22.5*VLOOKUP(A10,'[1]8.Весовые коэф.'!$A$6:$G$65,6,0)</f>
        <v>23.98</v>
      </c>
      <c r="M10" s="120">
        <f t="shared" si="1"/>
        <v>92.87</v>
      </c>
    </row>
    <row r="11" spans="1:13" ht="15" x14ac:dyDescent="0.25">
      <c r="A11" s="106">
        <v>560022</v>
      </c>
      <c r="B11" s="107" t="s">
        <v>45</v>
      </c>
      <c r="C11" s="116">
        <f>VLOOKUP(A11,'[1]1Прил. АПП на 1 жителя'!$A$6:$O$65,15,0)</f>
        <v>4.9400000000000004</v>
      </c>
      <c r="D11" s="117">
        <f>VLOOKUP(A11,'[1]2Прил.ПЦ от общего АПП'!$A$6:$O$65,15,0)</f>
        <v>3.91</v>
      </c>
      <c r="E11" s="117">
        <f>VLOOKUP(A11,'[1]3Прил.Диспанс.'!$A$6:$O$65,15,0)</f>
        <v>5</v>
      </c>
      <c r="F11" s="117">
        <f>VLOOKUP(A11,'[1]4Прил. НП'!$A$6:$O$65,15,0)</f>
        <v>1.06</v>
      </c>
      <c r="G11" s="117">
        <f>VLOOKUP(A11,'[1]5Вызовы СМП'!$A$6:$O$65,15,0)</f>
        <v>2.17</v>
      </c>
      <c r="H11" s="117">
        <f>VLOOKUP(A11,'[1]6. Уровень госп. ПН'!$A$6:$O$65,15,0)</f>
        <v>2.4700000000000002</v>
      </c>
      <c r="I11" s="117">
        <f>VLOOKUP(A11,'[1]7.Экстр.госпитализации'!$A$6:$O$65,15,0)</f>
        <v>0</v>
      </c>
      <c r="J11" s="117">
        <f>VLOOKUP(A11,'[1]7.АПП после инфаркта,инсульта'!$A$6:$G$65,7,0)</f>
        <v>1.1200000000000001</v>
      </c>
      <c r="K11" s="118">
        <f t="shared" si="0"/>
        <v>20.67</v>
      </c>
      <c r="L11" s="119">
        <f>25*VLOOKUP(A11,'[1]8.Весовые коэф.'!$A$6:$G$65,7,0)+22.5*VLOOKUP(A11,'[1]8.Весовые коэф.'!$A$6:$G$65,6,0)</f>
        <v>24.35</v>
      </c>
      <c r="M11" s="120">
        <f t="shared" si="1"/>
        <v>84.89</v>
      </c>
    </row>
    <row r="12" spans="1:13" ht="15" x14ac:dyDescent="0.25">
      <c r="A12" s="106">
        <v>560024</v>
      </c>
      <c r="B12" s="107" t="s">
        <v>46</v>
      </c>
      <c r="C12" s="116">
        <f>VLOOKUP(A12,'[1]1Прил. АПП на 1 жителя'!$A$6:$O$65,15,0)</f>
        <v>0.16</v>
      </c>
      <c r="D12" s="117">
        <f>VLOOKUP(A12,'[1]2Прил.ПЦ от общего АПП'!$A$6:$O$65,15,0)</f>
        <v>5</v>
      </c>
      <c r="E12" s="117">
        <f>VLOOKUP(A12,'[1]3Прил.Диспанс.'!$A$6:$O$65,15,0)</f>
        <v>4.59</v>
      </c>
      <c r="F12" s="117">
        <f>VLOOKUP(A12,'[1]4Прил. НП'!$A$6:$O$65,15,0)</f>
        <v>2.41</v>
      </c>
      <c r="G12" s="117">
        <f>VLOOKUP(A12,'[1]5Вызовы СМП'!$A$6:$O$65,15,0)</f>
        <v>2.4900000000000002</v>
      </c>
      <c r="H12" s="117">
        <f>VLOOKUP(A12,'[1]6. Уровень госп. ПН'!$A$6:$O$65,15,0)</f>
        <v>2.5</v>
      </c>
      <c r="I12" s="117">
        <f>VLOOKUP(A12,'[1]7.Экстр.госпитализации'!$A$6:$O$65,15,0)</f>
        <v>0</v>
      </c>
      <c r="J12" s="117">
        <f>VLOOKUP(A12,'[1]7.АПП после инфаркта,инсульта'!$A$6:$G$65,7,0)</f>
        <v>0</v>
      </c>
      <c r="K12" s="118">
        <f t="shared" si="0"/>
        <v>17.149999999999999</v>
      </c>
      <c r="L12" s="119">
        <f>25*VLOOKUP(A12,'[1]8.Весовые коэф.'!$A$6:$G$65,7,0)+22.5*VLOOKUP(A12,'[1]8.Весовые коэф.'!$A$6:$G$65,6,0)</f>
        <v>22.63</v>
      </c>
      <c r="M12" s="120">
        <f t="shared" si="1"/>
        <v>75.78</v>
      </c>
    </row>
    <row r="13" spans="1:13" ht="26.25" x14ac:dyDescent="0.25">
      <c r="A13" s="106">
        <v>560026</v>
      </c>
      <c r="B13" s="107" t="s">
        <v>47</v>
      </c>
      <c r="C13" s="116">
        <f>VLOOKUP(A13,'[1]1Прил. АПП на 1 жителя'!$A$6:$O$65,15,0)</f>
        <v>3.95</v>
      </c>
      <c r="D13" s="117">
        <f>VLOOKUP(A13,'[1]2Прил.ПЦ от общего АПП'!$A$6:$O$65,15,0)</f>
        <v>4.62</v>
      </c>
      <c r="E13" s="117">
        <f>VLOOKUP(A13,'[1]3Прил.Диспанс.'!$A$6:$O$65,15,0)</f>
        <v>4.34</v>
      </c>
      <c r="F13" s="117">
        <f>VLOOKUP(A13,'[1]4Прил. НП'!$A$6:$O$65,15,0)</f>
        <v>0.95</v>
      </c>
      <c r="G13" s="117">
        <f>VLOOKUP(A13,'[1]5Вызовы СМП'!$A$6:$O$65,15,0)</f>
        <v>2.4700000000000002</v>
      </c>
      <c r="H13" s="117">
        <f>VLOOKUP(A13,'[1]6. Уровень госп. ПН'!$A$6:$O$65,15,0)</f>
        <v>2.5</v>
      </c>
      <c r="I13" s="117">
        <f>VLOOKUP(A13,'[1]7.Экстр.госпитализации'!$A$6:$O$65,15,0)</f>
        <v>0</v>
      </c>
      <c r="J13" s="117">
        <f>VLOOKUP(A13,'[1]7.АПП после инфаркта,инсульта'!$A$6:$G$65,7,0)</f>
        <v>0.98</v>
      </c>
      <c r="K13" s="118">
        <f t="shared" si="0"/>
        <v>19.809999999999999</v>
      </c>
      <c r="L13" s="119">
        <f>25*VLOOKUP(A13,'[1]8.Весовые коэф.'!$A$6:$G$65,7,0)+22.5*VLOOKUP(A13,'[1]8.Весовые коэф.'!$A$6:$G$65,6,0)</f>
        <v>24.58</v>
      </c>
      <c r="M13" s="120">
        <f t="shared" si="1"/>
        <v>80.59</v>
      </c>
    </row>
    <row r="14" spans="1:13" ht="15" x14ac:dyDescent="0.25">
      <c r="A14" s="106">
        <v>560032</v>
      </c>
      <c r="B14" s="107" t="s">
        <v>48</v>
      </c>
      <c r="C14" s="116">
        <f>VLOOKUP(A14,'[1]1Прил. АПП на 1 жителя'!$A$6:$O$65,15,0)</f>
        <v>3.14</v>
      </c>
      <c r="D14" s="117">
        <f>VLOOKUP(A14,'[1]2Прил.ПЦ от общего АПП'!$A$6:$O$65,15,0)</f>
        <v>3.89</v>
      </c>
      <c r="E14" s="117">
        <f>VLOOKUP(A14,'[1]3Прил.Диспанс.'!$A$6:$O$65,15,0)</f>
        <v>2.44</v>
      </c>
      <c r="F14" s="117">
        <f>VLOOKUP(A14,'[1]4Прил. НП'!$A$6:$O$65,15,0)</f>
        <v>1.19</v>
      </c>
      <c r="G14" s="117">
        <f>VLOOKUP(A14,'[1]5Вызовы СМП'!$A$6:$O$65,15,0)</f>
        <v>1.59</v>
      </c>
      <c r="H14" s="117">
        <f>VLOOKUP(A14,'[1]6. Уровень госп. ПН'!$A$6:$O$65,15,0)</f>
        <v>2.5</v>
      </c>
      <c r="I14" s="117">
        <f>VLOOKUP(A14,'[1]7.Экстр.госпитализации'!$A$6:$O$65,15,0)</f>
        <v>0</v>
      </c>
      <c r="J14" s="117">
        <f>VLOOKUP(A14,'[1]7.АПП после инфаркта,инсульта'!$A$6:$G$65,7,0)</f>
        <v>0.72</v>
      </c>
      <c r="K14" s="118">
        <f t="shared" si="0"/>
        <v>15.47</v>
      </c>
      <c r="L14" s="119">
        <f>25*VLOOKUP(A14,'[1]8.Весовые коэф.'!$A$6:$G$65,7,0)+22.5*VLOOKUP(A14,'[1]8.Весовые коэф.'!$A$6:$G$65,6,0)</f>
        <v>25</v>
      </c>
      <c r="M14" s="120">
        <f t="shared" si="1"/>
        <v>61.88</v>
      </c>
    </row>
    <row r="15" spans="1:13" ht="15" x14ac:dyDescent="0.25">
      <c r="A15" s="106">
        <v>560033</v>
      </c>
      <c r="B15" s="107" t="s">
        <v>49</v>
      </c>
      <c r="C15" s="116">
        <f>VLOOKUP(A15,'[1]1Прил. АПП на 1 жителя'!$A$6:$O$65,15,0)</f>
        <v>4.21</v>
      </c>
      <c r="D15" s="117">
        <f>VLOOKUP(A15,'[1]2Прил.ПЦ от общего АПП'!$A$6:$O$65,15,0)</f>
        <v>5</v>
      </c>
      <c r="E15" s="117">
        <f>VLOOKUP(A15,'[1]3Прил.Диспанс.'!$A$6:$O$65,15,0)</f>
        <v>5</v>
      </c>
      <c r="F15" s="117">
        <f>VLOOKUP(A15,'[1]4Прил. НП'!$A$6:$O$65,15,0)</f>
        <v>1.51</v>
      </c>
      <c r="G15" s="117">
        <f>VLOOKUP(A15,'[1]5Вызовы СМП'!$A$6:$O$65,15,0)</f>
        <v>2.5</v>
      </c>
      <c r="H15" s="117">
        <f>VLOOKUP(A15,'[1]6. Уровень госп. ПН'!$A$6:$O$65,15,0)</f>
        <v>2.5</v>
      </c>
      <c r="I15" s="117">
        <f>VLOOKUP(A15,'[1]7.Экстр.госпитализации'!$A$6:$O$65,15,0)</f>
        <v>0</v>
      </c>
      <c r="J15" s="117">
        <f>VLOOKUP(A15,'[1]7.АПП после инфаркта,инсульта'!$A$6:$G$65,7,0)</f>
        <v>1.31</v>
      </c>
      <c r="K15" s="118">
        <f t="shared" si="0"/>
        <v>22.03</v>
      </c>
      <c r="L15" s="119">
        <f>25*VLOOKUP(A15,'[1]8.Весовые коэф.'!$A$6:$G$65,7,0)+22.5*VLOOKUP(A15,'[1]8.Весовые коэф.'!$A$6:$G$65,6,0)</f>
        <v>25</v>
      </c>
      <c r="M15" s="120">
        <f t="shared" si="1"/>
        <v>88.12</v>
      </c>
    </row>
    <row r="16" spans="1:13" ht="15" x14ac:dyDescent="0.25">
      <c r="A16" s="106">
        <v>560034</v>
      </c>
      <c r="B16" s="107" t="s">
        <v>50</v>
      </c>
      <c r="C16" s="116">
        <f>VLOOKUP(A16,'[1]1Прил. АПП на 1 жителя'!$A$6:$O$65,15,0)</f>
        <v>4.01</v>
      </c>
      <c r="D16" s="117">
        <f>VLOOKUP(A16,'[1]2Прил.ПЦ от общего АПП'!$A$6:$O$65,15,0)</f>
        <v>5</v>
      </c>
      <c r="E16" s="117">
        <f>VLOOKUP(A16,'[1]3Прил.Диспанс.'!$A$6:$O$65,15,0)</f>
        <v>4.3099999999999996</v>
      </c>
      <c r="F16" s="117">
        <f>VLOOKUP(A16,'[1]4Прил. НП'!$A$6:$O$65,15,0)</f>
        <v>1.57</v>
      </c>
      <c r="G16" s="117">
        <f>VLOOKUP(A16,'[1]5Вызовы СМП'!$A$6:$O$65,15,0)</f>
        <v>2.5</v>
      </c>
      <c r="H16" s="117">
        <f>VLOOKUP(A16,'[1]6. Уровень госп. ПН'!$A$6:$O$65,15,0)</f>
        <v>2.5</v>
      </c>
      <c r="I16" s="117">
        <f>VLOOKUP(A16,'[1]7.Экстр.госпитализации'!$A$6:$O$65,15,0)</f>
        <v>0</v>
      </c>
      <c r="J16" s="117">
        <f>VLOOKUP(A16,'[1]7.АПП после инфаркта,инсульта'!$A$6:$G$65,7,0)</f>
        <v>0.95</v>
      </c>
      <c r="K16" s="118">
        <f t="shared" si="0"/>
        <v>20.84</v>
      </c>
      <c r="L16" s="119">
        <f>25*VLOOKUP(A16,'[1]8.Весовые коэф.'!$A$6:$G$65,7,0)+22.5*VLOOKUP(A16,'[1]8.Весовые коэф.'!$A$6:$G$65,6,0)</f>
        <v>25</v>
      </c>
      <c r="M16" s="120">
        <f t="shared" si="1"/>
        <v>83.36</v>
      </c>
    </row>
    <row r="17" spans="1:13" ht="15" x14ac:dyDescent="0.25">
      <c r="A17" s="106">
        <v>560035</v>
      </c>
      <c r="B17" s="107" t="s">
        <v>51</v>
      </c>
      <c r="C17" s="116">
        <f>VLOOKUP(A17,'[1]1Прил. АПП на 1 жителя'!$A$6:$O$65,15,0)</f>
        <v>4.78</v>
      </c>
      <c r="D17" s="117">
        <f>VLOOKUP(A17,'[1]2Прил.ПЦ от общего АПП'!$A$6:$O$65,15,0)</f>
        <v>4.8899999999999997</v>
      </c>
      <c r="E17" s="117">
        <f>VLOOKUP(A17,'[1]3Прил.Диспанс.'!$A$6:$O$65,15,0)</f>
        <v>4.1399999999999997</v>
      </c>
      <c r="F17" s="117">
        <f>VLOOKUP(A17,'[1]4Прил. НП'!$A$6:$O$65,15,0)</f>
        <v>0.33</v>
      </c>
      <c r="G17" s="117">
        <f>VLOOKUP(A17,'[1]5Вызовы СМП'!$A$6:$O$65,15,0)</f>
        <v>2.5</v>
      </c>
      <c r="H17" s="117">
        <f>VLOOKUP(A17,'[1]6. Уровень госп. ПН'!$A$6:$O$65,15,0)</f>
        <v>2.5</v>
      </c>
      <c r="I17" s="117">
        <f>VLOOKUP(A17,'[1]7.Экстр.госпитализации'!$A$6:$O$65,15,0)</f>
        <v>0</v>
      </c>
      <c r="J17" s="117">
        <f>VLOOKUP(A17,'[1]7.АПП после инфаркта,инсульта'!$A$6:$G$65,7,0)</f>
        <v>0</v>
      </c>
      <c r="K17" s="118">
        <f t="shared" si="0"/>
        <v>19.14</v>
      </c>
      <c r="L17" s="119">
        <f>25*VLOOKUP(A17,'[1]8.Весовые коэф.'!$A$6:$G$65,7,0)+22.5*VLOOKUP(A17,'[1]8.Весовые коэф.'!$A$6:$G$65,6,0)</f>
        <v>22.63</v>
      </c>
      <c r="M17" s="120">
        <f t="shared" si="1"/>
        <v>84.58</v>
      </c>
    </row>
    <row r="18" spans="1:13" ht="15" x14ac:dyDescent="0.25">
      <c r="A18" s="106">
        <v>560036</v>
      </c>
      <c r="B18" s="107" t="s">
        <v>52</v>
      </c>
      <c r="C18" s="116">
        <f>VLOOKUP(A18,'[1]1Прил. АПП на 1 жителя'!$A$6:$O$65,15,0)</f>
        <v>3.1</v>
      </c>
      <c r="D18" s="117">
        <f>VLOOKUP(A18,'[1]2Прил.ПЦ от общего АПП'!$A$6:$O$65,15,0)</f>
        <v>5</v>
      </c>
      <c r="E18" s="117">
        <f>VLOOKUP(A18,'[1]3Прил.Диспанс.'!$A$6:$O$65,15,0)</f>
        <v>4.87</v>
      </c>
      <c r="F18" s="117">
        <f>VLOOKUP(A18,'[1]4Прил. НП'!$A$6:$O$65,15,0)</f>
        <v>0.85</v>
      </c>
      <c r="G18" s="117">
        <f>VLOOKUP(A18,'[1]5Вызовы СМП'!$A$6:$O$65,15,0)</f>
        <v>2.5</v>
      </c>
      <c r="H18" s="117">
        <f>VLOOKUP(A18,'[1]6. Уровень госп. ПН'!$A$6:$O$65,15,0)</f>
        <v>2.5</v>
      </c>
      <c r="I18" s="117">
        <f>VLOOKUP(A18,'[1]7.Экстр.госпитализации'!$A$6:$O$65,15,0)</f>
        <v>0</v>
      </c>
      <c r="J18" s="117">
        <f>VLOOKUP(A18,'[1]7.АПП после инфаркта,инсульта'!$A$6:$G$65,7,0)</f>
        <v>0.57999999999999996</v>
      </c>
      <c r="K18" s="118">
        <f t="shared" si="0"/>
        <v>19.399999999999999</v>
      </c>
      <c r="L18" s="119">
        <f>25*VLOOKUP(A18,'[1]8.Весовые коэф.'!$A$6:$G$65,7,0)+22.5*VLOOKUP(A18,'[1]8.Весовые коэф.'!$A$6:$G$65,6,0)</f>
        <v>24.53</v>
      </c>
      <c r="M18" s="120">
        <f t="shared" si="1"/>
        <v>79.09</v>
      </c>
    </row>
    <row r="19" spans="1:13" ht="15" x14ac:dyDescent="0.25">
      <c r="A19" s="106">
        <v>560041</v>
      </c>
      <c r="B19" s="107" t="s">
        <v>53</v>
      </c>
      <c r="C19" s="116">
        <f>VLOOKUP(A19,'[1]1Прил. АПП на 1 жителя'!$A$6:$O$65,15,0)</f>
        <v>4.7</v>
      </c>
      <c r="D19" s="117">
        <f>VLOOKUP(A19,'[1]2Прил.ПЦ от общего АПП'!$A$6:$O$65,15,0)</f>
        <v>3.8</v>
      </c>
      <c r="E19" s="117">
        <f>VLOOKUP(A19,'[1]3Прил.Диспанс.'!$A$6:$O$65,15,0)</f>
        <v>4.07</v>
      </c>
      <c r="F19" s="117">
        <f>VLOOKUP(A19,'[1]4Прил. НП'!$A$6:$O$65,15,0)</f>
        <v>0.63</v>
      </c>
      <c r="G19" s="117">
        <f>VLOOKUP(A19,'[1]5Вызовы СМП'!$A$6:$O$65,15,0)</f>
        <v>2.5</v>
      </c>
      <c r="H19" s="117">
        <f>VLOOKUP(A19,'[1]6. Уровень госп. ПН'!$A$6:$O$65,15,0)</f>
        <v>2.4500000000000002</v>
      </c>
      <c r="I19" s="117">
        <f>VLOOKUP(A19,'[1]7.Экстр.госпитализации'!$A$6:$O$65,15,0)</f>
        <v>0</v>
      </c>
      <c r="J19" s="117">
        <f>VLOOKUP(A19,'[1]7.АПП после инфаркта,инсульта'!$A$6:$G$65,7,0)</f>
        <v>0</v>
      </c>
      <c r="K19" s="118">
        <f t="shared" si="0"/>
        <v>18.149999999999999</v>
      </c>
      <c r="L19" s="119">
        <f>25*VLOOKUP(A19,'[1]8.Весовые коэф.'!$A$6:$G$65,7,0)+22.5*VLOOKUP(A19,'[1]8.Весовые коэф.'!$A$6:$G$65,6,0)</f>
        <v>22.63</v>
      </c>
      <c r="M19" s="120">
        <f t="shared" si="1"/>
        <v>80.2</v>
      </c>
    </row>
    <row r="20" spans="1:13" ht="15" x14ac:dyDescent="0.25">
      <c r="A20" s="106">
        <v>560043</v>
      </c>
      <c r="B20" s="107" t="s">
        <v>54</v>
      </c>
      <c r="C20" s="116">
        <f>VLOOKUP(A20,'[1]1Прил. АПП на 1 жителя'!$A$6:$O$65,15,0)</f>
        <v>4.03</v>
      </c>
      <c r="D20" s="117">
        <f>VLOOKUP(A20,'[1]2Прил.ПЦ от общего АПП'!$A$6:$O$65,15,0)</f>
        <v>5</v>
      </c>
      <c r="E20" s="117">
        <f>VLOOKUP(A20,'[1]3Прил.Диспанс.'!$A$6:$O$65,15,0)</f>
        <v>2.87</v>
      </c>
      <c r="F20" s="117">
        <f>VLOOKUP(A20,'[1]4Прил. НП'!$A$6:$O$65,15,0)</f>
        <v>0.28000000000000003</v>
      </c>
      <c r="G20" s="117">
        <f>VLOOKUP(A20,'[1]5Вызовы СМП'!$A$6:$O$65,15,0)</f>
        <v>0.5</v>
      </c>
      <c r="H20" s="117">
        <f>VLOOKUP(A20,'[1]6. Уровень госп. ПН'!$A$6:$O$65,15,0)</f>
        <v>2.4</v>
      </c>
      <c r="I20" s="117">
        <f>VLOOKUP(A20,'[1]7.Экстр.госпитализации'!$A$6:$O$65,15,0)</f>
        <v>0</v>
      </c>
      <c r="J20" s="117">
        <f>VLOOKUP(A20,'[1]7.АПП после инфаркта,инсульта'!$A$6:$G$65,7,0)</f>
        <v>0.88</v>
      </c>
      <c r="K20" s="118">
        <f t="shared" si="0"/>
        <v>15.96</v>
      </c>
      <c r="L20" s="119">
        <f>25*VLOOKUP(A20,'[1]8.Весовые коэф.'!$A$6:$G$65,7,0)+22.5*VLOOKUP(A20,'[1]8.Весовые коэф.'!$A$6:$G$65,6,0)</f>
        <v>24.5</v>
      </c>
      <c r="M20" s="120">
        <f t="shared" si="1"/>
        <v>65.14</v>
      </c>
    </row>
    <row r="21" spans="1:13" ht="15" x14ac:dyDescent="0.25">
      <c r="A21" s="106">
        <v>560045</v>
      </c>
      <c r="B21" s="107" t="s">
        <v>55</v>
      </c>
      <c r="C21" s="116">
        <f>VLOOKUP(A21,'[1]1Прил. АПП на 1 жителя'!$A$6:$O$65,15,0)</f>
        <v>4.3099999999999996</v>
      </c>
      <c r="D21" s="117">
        <f>VLOOKUP(A21,'[1]2Прил.ПЦ от общего АПП'!$A$6:$O$65,15,0)</f>
        <v>1.1000000000000001</v>
      </c>
      <c r="E21" s="117">
        <f>VLOOKUP(A21,'[1]3Прил.Диспанс.'!$A$6:$O$65,15,0)</f>
        <v>4.51</v>
      </c>
      <c r="F21" s="117">
        <f>VLOOKUP(A21,'[1]4Прил. НП'!$A$6:$O$65,15,0)</f>
        <v>0.19</v>
      </c>
      <c r="G21" s="117">
        <f>VLOOKUP(A21,'[1]5Вызовы СМП'!$A$6:$O$65,15,0)</f>
        <v>1.87</v>
      </c>
      <c r="H21" s="117">
        <f>VLOOKUP(A21,'[1]6. Уровень госп. ПН'!$A$6:$O$65,15,0)</f>
        <v>2.5</v>
      </c>
      <c r="I21" s="117">
        <f>VLOOKUP(A21,'[1]7.Экстр.госпитализации'!$A$6:$O$65,15,0)</f>
        <v>0</v>
      </c>
      <c r="J21" s="117">
        <f>VLOOKUP(A21,'[1]7.АПП после инфаркта,инсульта'!$A$6:$G$65,7,0)</f>
        <v>0.4</v>
      </c>
      <c r="K21" s="118">
        <f t="shared" si="0"/>
        <v>14.88</v>
      </c>
      <c r="L21" s="119">
        <f>25*VLOOKUP(A21,'[1]8.Весовые коэф.'!$A$6:$G$65,7,0)+22.5*VLOOKUP(A21,'[1]8.Весовые коэф.'!$A$6:$G$65,6,0)</f>
        <v>24.45</v>
      </c>
      <c r="M21" s="120">
        <f t="shared" si="1"/>
        <v>60.86</v>
      </c>
    </row>
    <row r="22" spans="1:13" ht="15" x14ac:dyDescent="0.25">
      <c r="A22" s="106">
        <v>560047</v>
      </c>
      <c r="B22" s="107" t="s">
        <v>56</v>
      </c>
      <c r="C22" s="116">
        <f>VLOOKUP(A22,'[1]1Прил. АПП на 1 жителя'!$A$6:$O$65,15,0)</f>
        <v>3.96</v>
      </c>
      <c r="D22" s="117">
        <f>VLOOKUP(A22,'[1]2Прил.ПЦ от общего АПП'!$A$6:$O$65,15,0)</f>
        <v>2.2200000000000002</v>
      </c>
      <c r="E22" s="117">
        <f>VLOOKUP(A22,'[1]3Прил.Диспанс.'!$A$6:$O$65,15,0)</f>
        <v>3.59</v>
      </c>
      <c r="F22" s="117">
        <f>VLOOKUP(A22,'[1]4Прил. НП'!$A$6:$O$65,15,0)</f>
        <v>0.28000000000000003</v>
      </c>
      <c r="G22" s="117">
        <f>VLOOKUP(A22,'[1]5Вызовы СМП'!$A$6:$O$65,15,0)</f>
        <v>2.5</v>
      </c>
      <c r="H22" s="117">
        <f>VLOOKUP(A22,'[1]6. Уровень госп. ПН'!$A$6:$O$65,15,0)</f>
        <v>2.5</v>
      </c>
      <c r="I22" s="117">
        <f>VLOOKUP(A22,'[1]7.Экстр.госпитализации'!$A$6:$O$65,15,0)</f>
        <v>0</v>
      </c>
      <c r="J22" s="117">
        <f>VLOOKUP(A22,'[1]7.АПП после инфаркта,инсульта'!$A$6:$G$65,7,0)</f>
        <v>0.56999999999999995</v>
      </c>
      <c r="K22" s="118">
        <f t="shared" si="0"/>
        <v>15.62</v>
      </c>
      <c r="L22" s="119">
        <f>25*VLOOKUP(A22,'[1]8.Весовые коэф.'!$A$6:$G$65,7,0)+22.5*VLOOKUP(A22,'[1]8.Весовые коэф.'!$A$6:$G$65,6,0)</f>
        <v>24.45</v>
      </c>
      <c r="M22" s="120">
        <f t="shared" si="1"/>
        <v>63.89</v>
      </c>
    </row>
    <row r="23" spans="1:13" ht="15" x14ac:dyDescent="0.25">
      <c r="A23" s="106">
        <v>560052</v>
      </c>
      <c r="B23" s="107" t="s">
        <v>57</v>
      </c>
      <c r="C23" s="116">
        <f>VLOOKUP(A23,'[1]1Прил. АПП на 1 жителя'!$A$6:$O$65,15,0)</f>
        <v>4.3899999999999997</v>
      </c>
      <c r="D23" s="117">
        <f>VLOOKUP(A23,'[1]2Прил.ПЦ от общего АПП'!$A$6:$O$65,15,0)</f>
        <v>5</v>
      </c>
      <c r="E23" s="117">
        <f>VLOOKUP(A23,'[1]3Прил.Диспанс.'!$A$6:$O$65,15,0)</f>
        <v>4.24</v>
      </c>
      <c r="F23" s="117">
        <f>VLOOKUP(A23,'[1]4Прил. НП'!$A$6:$O$65,15,0)</f>
        <v>0.71</v>
      </c>
      <c r="G23" s="117">
        <f>VLOOKUP(A23,'[1]5Вызовы СМП'!$A$6:$O$65,15,0)</f>
        <v>2.11</v>
      </c>
      <c r="H23" s="117">
        <f>VLOOKUP(A23,'[1]6. Уровень госп. ПН'!$A$6:$O$65,15,0)</f>
        <v>2.0299999999999998</v>
      </c>
      <c r="I23" s="117">
        <f>VLOOKUP(A23,'[1]7.Экстр.госпитализации'!$A$6:$O$65,15,0)</f>
        <v>0</v>
      </c>
      <c r="J23" s="117">
        <f>VLOOKUP(A23,'[1]7.АПП после инфаркта,инсульта'!$A$6:$G$65,7,0)</f>
        <v>0.05</v>
      </c>
      <c r="K23" s="118">
        <f t="shared" si="0"/>
        <v>18.53</v>
      </c>
      <c r="L23" s="119">
        <f>25*VLOOKUP(A23,'[1]8.Весовые коэф.'!$A$6:$G$65,7,0)+22.5*VLOOKUP(A23,'[1]8.Весовые коэф.'!$A$6:$G$65,6,0)</f>
        <v>24.4</v>
      </c>
      <c r="M23" s="120">
        <f t="shared" si="1"/>
        <v>75.94</v>
      </c>
    </row>
    <row r="24" spans="1:13" ht="15" x14ac:dyDescent="0.25">
      <c r="A24" s="106">
        <v>560053</v>
      </c>
      <c r="B24" s="107" t="s">
        <v>58</v>
      </c>
      <c r="C24" s="116">
        <f>VLOOKUP(A24,'[1]1Прил. АПП на 1 жителя'!$A$6:$O$65,15,0)</f>
        <v>2.8</v>
      </c>
      <c r="D24" s="117">
        <f>VLOOKUP(A24,'[1]2Прил.ПЦ от общего АПП'!$A$6:$O$65,15,0)</f>
        <v>5</v>
      </c>
      <c r="E24" s="117">
        <f>VLOOKUP(A24,'[1]3Прил.Диспанс.'!$A$6:$O$65,15,0)</f>
        <v>4.6900000000000004</v>
      </c>
      <c r="F24" s="117">
        <f>VLOOKUP(A24,'[1]4Прил. НП'!$A$6:$O$65,15,0)</f>
        <v>0.26</v>
      </c>
      <c r="G24" s="117">
        <f>VLOOKUP(A24,'[1]5Вызовы СМП'!$A$6:$O$65,15,0)</f>
        <v>2.5</v>
      </c>
      <c r="H24" s="117">
        <f>VLOOKUP(A24,'[1]6. Уровень госп. ПН'!$A$6:$O$65,15,0)</f>
        <v>1.99</v>
      </c>
      <c r="I24" s="117">
        <f>VLOOKUP(A24,'[1]7.Экстр.госпитализации'!$A$6:$O$65,15,0)</f>
        <v>0</v>
      </c>
      <c r="J24" s="117">
        <f>VLOOKUP(A24,'[1]7.АПП после инфаркта,инсульта'!$A$6:$G$65,7,0)</f>
        <v>0.56000000000000005</v>
      </c>
      <c r="K24" s="118">
        <f t="shared" si="0"/>
        <v>17.8</v>
      </c>
      <c r="L24" s="119">
        <f>25*VLOOKUP(A24,'[1]8.Весовые коэф.'!$A$6:$G$65,7,0)+22.5*VLOOKUP(A24,'[1]8.Весовые коэф.'!$A$6:$G$65,6,0)</f>
        <v>24.45</v>
      </c>
      <c r="M24" s="120">
        <f t="shared" si="1"/>
        <v>72.8</v>
      </c>
    </row>
    <row r="25" spans="1:13" ht="15" x14ac:dyDescent="0.25">
      <c r="A25" s="106">
        <v>560054</v>
      </c>
      <c r="B25" s="107" t="s">
        <v>59</v>
      </c>
      <c r="C25" s="116">
        <f>VLOOKUP(A25,'[1]1Прил. АПП на 1 жителя'!$A$6:$O$65,15,0)</f>
        <v>4.54</v>
      </c>
      <c r="D25" s="117">
        <f>VLOOKUP(A25,'[1]2Прил.ПЦ от общего АПП'!$A$6:$O$65,15,0)</f>
        <v>3.44</v>
      </c>
      <c r="E25" s="117">
        <f>VLOOKUP(A25,'[1]3Прил.Диспанс.'!$A$6:$O$65,15,0)</f>
        <v>3.63</v>
      </c>
      <c r="F25" s="117">
        <f>VLOOKUP(A25,'[1]4Прил. НП'!$A$6:$O$65,15,0)</f>
        <v>0.11</v>
      </c>
      <c r="G25" s="117">
        <f>VLOOKUP(A25,'[1]5Вызовы СМП'!$A$6:$O$65,15,0)</f>
        <v>2.5</v>
      </c>
      <c r="H25" s="117">
        <f>VLOOKUP(A25,'[1]6. Уровень госп. ПН'!$A$6:$O$65,15,0)</f>
        <v>1.89</v>
      </c>
      <c r="I25" s="117">
        <f>VLOOKUP(A25,'[1]7.Экстр.госпитализации'!$A$6:$O$65,15,0)</f>
        <v>0</v>
      </c>
      <c r="J25" s="117">
        <f>VLOOKUP(A25,'[1]7.АПП после инфаркта,инсульта'!$A$6:$G$65,7,0)</f>
        <v>0.46</v>
      </c>
      <c r="K25" s="118">
        <f t="shared" si="0"/>
        <v>16.57</v>
      </c>
      <c r="L25" s="119">
        <f>25*VLOOKUP(A25,'[1]8.Весовые коэф.'!$A$6:$G$65,7,0)+22.5*VLOOKUP(A25,'[1]8.Весовые коэф.'!$A$6:$G$65,6,0)</f>
        <v>24.38</v>
      </c>
      <c r="M25" s="120">
        <f t="shared" si="1"/>
        <v>67.97</v>
      </c>
    </row>
    <row r="26" spans="1:13" ht="15" x14ac:dyDescent="0.25">
      <c r="A26" s="106">
        <v>560055</v>
      </c>
      <c r="B26" s="107" t="s">
        <v>60</v>
      </c>
      <c r="C26" s="116">
        <f>VLOOKUP(A26,'[1]1Прил. АПП на 1 жителя'!$A$6:$O$65,15,0)</f>
        <v>3.24</v>
      </c>
      <c r="D26" s="117">
        <f>VLOOKUP(A26,'[1]2Прил.ПЦ от общего АПП'!$A$6:$O$65,15,0)</f>
        <v>5</v>
      </c>
      <c r="E26" s="117">
        <f>VLOOKUP(A26,'[1]3Прил.Диспанс.'!$A$6:$O$65,15,0)</f>
        <v>3.47</v>
      </c>
      <c r="F26" s="117">
        <f>VLOOKUP(A26,'[1]4Прил. НП'!$A$6:$O$65,15,0)</f>
        <v>0.28000000000000003</v>
      </c>
      <c r="G26" s="117">
        <f>VLOOKUP(A26,'[1]5Вызовы СМП'!$A$6:$O$65,15,0)</f>
        <v>2.5</v>
      </c>
      <c r="H26" s="117">
        <f>VLOOKUP(A26,'[1]6. Уровень госп. ПН'!$A$6:$O$65,15,0)</f>
        <v>1.29</v>
      </c>
      <c r="I26" s="117">
        <f>VLOOKUP(A26,'[1]7.Экстр.госпитализации'!$A$6:$O$65,15,0)</f>
        <v>0</v>
      </c>
      <c r="J26" s="117">
        <f>VLOOKUP(A26,'[1]7.АПП после инфаркта,инсульта'!$A$6:$G$65,7,0)</f>
        <v>0.38</v>
      </c>
      <c r="K26" s="118">
        <f t="shared" si="0"/>
        <v>16.16</v>
      </c>
      <c r="L26" s="119">
        <f>25*VLOOKUP(A26,'[1]8.Весовые коэф.'!$A$6:$G$65,7,0)+22.5*VLOOKUP(A26,'[1]8.Весовые коэф.'!$A$6:$G$65,6,0)</f>
        <v>24.5</v>
      </c>
      <c r="M26" s="120">
        <f t="shared" si="1"/>
        <v>65.959999999999994</v>
      </c>
    </row>
    <row r="27" spans="1:13" ht="15" x14ac:dyDescent="0.25">
      <c r="A27" s="106">
        <v>560056</v>
      </c>
      <c r="B27" s="107" t="s">
        <v>61</v>
      </c>
      <c r="C27" s="116">
        <f>VLOOKUP(A27,'[1]1Прил. АПП на 1 жителя'!$A$6:$O$65,15,0)</f>
        <v>3.6</v>
      </c>
      <c r="D27" s="117">
        <f>VLOOKUP(A27,'[1]2Прил.ПЦ от общего АПП'!$A$6:$O$65,15,0)</f>
        <v>4.41</v>
      </c>
      <c r="E27" s="117">
        <f>VLOOKUP(A27,'[1]3Прил.Диспанс.'!$A$6:$O$65,15,0)</f>
        <v>4.49</v>
      </c>
      <c r="F27" s="117">
        <f>VLOOKUP(A27,'[1]4Прил. НП'!$A$6:$O$65,15,0)</f>
        <v>1.17</v>
      </c>
      <c r="G27" s="117">
        <f>VLOOKUP(A27,'[1]5Вызовы СМП'!$A$6:$O$65,15,0)</f>
        <v>2.5</v>
      </c>
      <c r="H27" s="117">
        <f>VLOOKUP(A27,'[1]6. Уровень госп. ПН'!$A$6:$O$65,15,0)</f>
        <v>1.78</v>
      </c>
      <c r="I27" s="117">
        <f>VLOOKUP(A27,'[1]7.Экстр.госпитализации'!$A$6:$O$65,15,0)</f>
        <v>0</v>
      </c>
      <c r="J27" s="117">
        <f>VLOOKUP(A27,'[1]7.АПП после инфаркта,инсульта'!$A$6:$G$65,7,0)</f>
        <v>0.11</v>
      </c>
      <c r="K27" s="118">
        <f t="shared" si="0"/>
        <v>18.059999999999999</v>
      </c>
      <c r="L27" s="119">
        <f>25*VLOOKUP(A27,'[1]8.Весовые коэф.'!$A$6:$G$65,7,0)+22.5*VLOOKUP(A27,'[1]8.Весовые коэф.'!$A$6:$G$65,6,0)</f>
        <v>24.55</v>
      </c>
      <c r="M27" s="120">
        <f t="shared" si="1"/>
        <v>73.56</v>
      </c>
    </row>
    <row r="28" spans="1:13" ht="15" x14ac:dyDescent="0.25">
      <c r="A28" s="106">
        <v>560057</v>
      </c>
      <c r="B28" s="107" t="s">
        <v>62</v>
      </c>
      <c r="C28" s="116">
        <f>VLOOKUP(A28,'[1]1Прил. АПП на 1 жителя'!$A$6:$O$65,15,0)</f>
        <v>5</v>
      </c>
      <c r="D28" s="117">
        <f>VLOOKUP(A28,'[1]2Прил.ПЦ от общего АПП'!$A$6:$O$65,15,0)</f>
        <v>5</v>
      </c>
      <c r="E28" s="117">
        <f>VLOOKUP(A28,'[1]3Прил.Диспанс.'!$A$6:$O$65,15,0)</f>
        <v>4.9800000000000004</v>
      </c>
      <c r="F28" s="117">
        <f>VLOOKUP(A28,'[1]4Прил. НП'!$A$6:$O$65,15,0)</f>
        <v>1.88</v>
      </c>
      <c r="G28" s="117">
        <f>VLOOKUP(A28,'[1]5Вызовы СМП'!$A$6:$O$65,15,0)</f>
        <v>2.12</v>
      </c>
      <c r="H28" s="117">
        <f>VLOOKUP(A28,'[1]6. Уровень госп. ПН'!$A$6:$O$65,15,0)</f>
        <v>1.43</v>
      </c>
      <c r="I28" s="117">
        <f>VLOOKUP(A28,'[1]7.Экстр.госпитализации'!$A$6:$O$65,15,0)</f>
        <v>0</v>
      </c>
      <c r="J28" s="117">
        <f>VLOOKUP(A28,'[1]7.АПП после инфаркта,инсульта'!$A$6:$G$65,7,0)</f>
        <v>1.32</v>
      </c>
      <c r="K28" s="118">
        <f t="shared" si="0"/>
        <v>21.73</v>
      </c>
      <c r="L28" s="119">
        <f>25*VLOOKUP(A28,'[1]8.Весовые коэф.'!$A$6:$G$65,7,0)+22.5*VLOOKUP(A28,'[1]8.Весовые коэф.'!$A$6:$G$65,6,0)</f>
        <v>24.48</v>
      </c>
      <c r="M28" s="120">
        <f t="shared" si="1"/>
        <v>88.77</v>
      </c>
    </row>
    <row r="29" spans="1:13" ht="15" x14ac:dyDescent="0.25">
      <c r="A29" s="106">
        <v>560058</v>
      </c>
      <c r="B29" s="107" t="s">
        <v>63</v>
      </c>
      <c r="C29" s="116">
        <f>VLOOKUP(A29,'[1]1Прил. АПП на 1 жителя'!$A$6:$O$65,15,0)</f>
        <v>4.24</v>
      </c>
      <c r="D29" s="117">
        <f>VLOOKUP(A29,'[1]2Прил.ПЦ от общего АПП'!$A$6:$O$65,15,0)</f>
        <v>5</v>
      </c>
      <c r="E29" s="117">
        <f>VLOOKUP(A29,'[1]3Прил.Диспанс.'!$A$6:$O$65,15,0)</f>
        <v>4.42</v>
      </c>
      <c r="F29" s="117">
        <f>VLOOKUP(A29,'[1]4Прил. НП'!$A$6:$O$65,15,0)</f>
        <v>0.03</v>
      </c>
      <c r="G29" s="117">
        <f>VLOOKUP(A29,'[1]5Вызовы СМП'!$A$6:$O$65,15,0)</f>
        <v>2.5</v>
      </c>
      <c r="H29" s="117">
        <f>VLOOKUP(A29,'[1]6. Уровень госп. ПН'!$A$6:$O$65,15,0)</f>
        <v>2.2599999999999998</v>
      </c>
      <c r="I29" s="117">
        <f>VLOOKUP(A29,'[1]7.Экстр.госпитализации'!$A$6:$O$65,15,0)</f>
        <v>0</v>
      </c>
      <c r="J29" s="117">
        <f>VLOOKUP(A29,'[1]7.АПП после инфаркта,инсульта'!$A$6:$G$65,7,0)</f>
        <v>0.18</v>
      </c>
      <c r="K29" s="118">
        <f t="shared" si="0"/>
        <v>18.63</v>
      </c>
      <c r="L29" s="119">
        <f>25*VLOOKUP(A29,'[1]8.Весовые коэф.'!$A$6:$G$65,7,0)+22.5*VLOOKUP(A29,'[1]8.Весовые коэф.'!$A$6:$G$65,6,0)</f>
        <v>24.45</v>
      </c>
      <c r="M29" s="120">
        <f t="shared" si="1"/>
        <v>76.2</v>
      </c>
    </row>
    <row r="30" spans="1:13" ht="15" x14ac:dyDescent="0.25">
      <c r="A30" s="106">
        <v>560059</v>
      </c>
      <c r="B30" s="107" t="s">
        <v>64</v>
      </c>
      <c r="C30" s="116">
        <f>VLOOKUP(A30,'[1]1Прил. АПП на 1 жителя'!$A$6:$O$65,15,0)</f>
        <v>3.42</v>
      </c>
      <c r="D30" s="117">
        <f>VLOOKUP(A30,'[1]2Прил.ПЦ от общего АПП'!$A$6:$O$65,15,0)</f>
        <v>5</v>
      </c>
      <c r="E30" s="117">
        <f>VLOOKUP(A30,'[1]3Прил.Диспанс.'!$A$6:$O$65,15,0)</f>
        <v>4.8899999999999997</v>
      </c>
      <c r="F30" s="117">
        <f>VLOOKUP(A30,'[1]4Прил. НП'!$A$6:$O$65,15,0)</f>
        <v>0.73</v>
      </c>
      <c r="G30" s="117">
        <f>VLOOKUP(A30,'[1]5Вызовы СМП'!$A$6:$O$65,15,0)</f>
        <v>2.5</v>
      </c>
      <c r="H30" s="117">
        <f>VLOOKUP(A30,'[1]6. Уровень госп. ПН'!$A$6:$O$65,15,0)</f>
        <v>0.81</v>
      </c>
      <c r="I30" s="117">
        <f>VLOOKUP(A30,'[1]7.Экстр.госпитализации'!$A$6:$O$65,15,0)</f>
        <v>0</v>
      </c>
      <c r="J30" s="117">
        <f>VLOOKUP(A30,'[1]7.АПП после инфаркта,инсульта'!$A$6:$G$65,7,0)</f>
        <v>0.87</v>
      </c>
      <c r="K30" s="118">
        <f t="shared" si="0"/>
        <v>18.22</v>
      </c>
      <c r="L30" s="119">
        <f>25*VLOOKUP(A30,'[1]8.Весовые коэф.'!$A$6:$G$65,7,0)+22.5*VLOOKUP(A30,'[1]8.Весовые коэф.'!$A$6:$G$65,6,0)</f>
        <v>24.5</v>
      </c>
      <c r="M30" s="120">
        <f t="shared" si="1"/>
        <v>74.37</v>
      </c>
    </row>
    <row r="31" spans="1:13" ht="15" x14ac:dyDescent="0.25">
      <c r="A31" s="106">
        <v>560060</v>
      </c>
      <c r="B31" s="107" t="s">
        <v>65</v>
      </c>
      <c r="C31" s="116">
        <f>VLOOKUP(A31,'[1]1Прил. АПП на 1 жителя'!$A$6:$O$65,15,0)</f>
        <v>4.6500000000000004</v>
      </c>
      <c r="D31" s="117">
        <f>VLOOKUP(A31,'[1]2Прил.ПЦ от общего АПП'!$A$6:$O$65,15,0)</f>
        <v>5</v>
      </c>
      <c r="E31" s="117">
        <f>VLOOKUP(A31,'[1]3Прил.Диспанс.'!$A$6:$O$65,15,0)</f>
        <v>3.67</v>
      </c>
      <c r="F31" s="117">
        <f>VLOOKUP(A31,'[1]4Прил. НП'!$A$6:$O$65,15,0)</f>
        <v>0.14000000000000001</v>
      </c>
      <c r="G31" s="117">
        <f>VLOOKUP(A31,'[1]5Вызовы СМП'!$A$6:$O$65,15,0)</f>
        <v>2.5</v>
      </c>
      <c r="H31" s="117">
        <f>VLOOKUP(A31,'[1]6. Уровень госп. ПН'!$A$6:$O$65,15,0)</f>
        <v>1.46</v>
      </c>
      <c r="I31" s="117">
        <f>VLOOKUP(A31,'[1]7.Экстр.госпитализации'!$A$6:$O$65,15,0)</f>
        <v>0</v>
      </c>
      <c r="J31" s="117">
        <f>VLOOKUP(A31,'[1]7.АПП после инфаркта,инсульта'!$A$6:$G$65,7,0)</f>
        <v>1.6</v>
      </c>
      <c r="K31" s="118">
        <f t="shared" si="0"/>
        <v>19.02</v>
      </c>
      <c r="L31" s="119">
        <f>25*VLOOKUP(A31,'[1]8.Весовые коэф.'!$A$6:$G$65,7,0)+22.5*VLOOKUP(A31,'[1]8.Весовые коэф.'!$A$6:$G$65,6,0)</f>
        <v>24.43</v>
      </c>
      <c r="M31" s="120">
        <f t="shared" si="1"/>
        <v>77.86</v>
      </c>
    </row>
    <row r="32" spans="1:13" ht="15" x14ac:dyDescent="0.25">
      <c r="A32" s="106">
        <v>560061</v>
      </c>
      <c r="B32" s="107" t="s">
        <v>66</v>
      </c>
      <c r="C32" s="116">
        <f>VLOOKUP(A32,'[1]1Прил. АПП на 1 жителя'!$A$6:$O$65,15,0)</f>
        <v>0.79</v>
      </c>
      <c r="D32" s="117">
        <f>VLOOKUP(A32,'[1]2Прил.ПЦ от общего АПП'!$A$6:$O$65,15,0)</f>
        <v>5</v>
      </c>
      <c r="E32" s="117">
        <f>VLOOKUP(A32,'[1]3Прил.Диспанс.'!$A$6:$O$65,15,0)</f>
        <v>2.96</v>
      </c>
      <c r="F32" s="117">
        <f>VLOOKUP(A32,'[1]4Прил. НП'!$A$6:$O$65,15,0)</f>
        <v>0.11</v>
      </c>
      <c r="G32" s="117">
        <f>VLOOKUP(A32,'[1]5Вызовы СМП'!$A$6:$O$65,15,0)</f>
        <v>2.5</v>
      </c>
      <c r="H32" s="117">
        <f>VLOOKUP(A32,'[1]6. Уровень госп. ПН'!$A$6:$O$65,15,0)</f>
        <v>1.86</v>
      </c>
      <c r="I32" s="117">
        <f>VLOOKUP(A32,'[1]7.Экстр.госпитализации'!$A$6:$O$65,15,0)</f>
        <v>0</v>
      </c>
      <c r="J32" s="117">
        <f>VLOOKUP(A32,'[1]7.АПП после инфаркта,инсульта'!$A$6:$G$65,7,0)</f>
        <v>0.13</v>
      </c>
      <c r="K32" s="118">
        <f t="shared" si="0"/>
        <v>13.35</v>
      </c>
      <c r="L32" s="119">
        <f>25*VLOOKUP(A32,'[1]8.Весовые коэф.'!$A$6:$G$65,7,0)+22.5*VLOOKUP(A32,'[1]8.Весовые коэф.'!$A$6:$G$65,6,0)</f>
        <v>24.43</v>
      </c>
      <c r="M32" s="120">
        <f t="shared" si="1"/>
        <v>54.65</v>
      </c>
    </row>
    <row r="33" spans="1:13" ht="15" x14ac:dyDescent="0.25">
      <c r="A33" s="106">
        <v>560062</v>
      </c>
      <c r="B33" s="107" t="s">
        <v>67</v>
      </c>
      <c r="C33" s="116">
        <f>VLOOKUP(A33,'[1]1Прил. АПП на 1 жителя'!$A$6:$O$65,15,0)</f>
        <v>1.78</v>
      </c>
      <c r="D33" s="117">
        <f>VLOOKUP(A33,'[1]2Прил.ПЦ от общего АПП'!$A$6:$O$65,15,0)</f>
        <v>5</v>
      </c>
      <c r="E33" s="117">
        <f>VLOOKUP(A33,'[1]3Прил.Диспанс.'!$A$6:$O$65,15,0)</f>
        <v>4.08</v>
      </c>
      <c r="F33" s="117">
        <f>VLOOKUP(A33,'[1]4Прил. НП'!$A$6:$O$65,15,0)</f>
        <v>1.25</v>
      </c>
      <c r="G33" s="117">
        <f>VLOOKUP(A33,'[1]5Вызовы СМП'!$A$6:$O$65,15,0)</f>
        <v>1.8</v>
      </c>
      <c r="H33" s="117">
        <f>VLOOKUP(A33,'[1]6. Уровень госп. ПН'!$A$6:$O$65,15,0)</f>
        <v>2.5</v>
      </c>
      <c r="I33" s="117">
        <f>VLOOKUP(A33,'[1]7.Экстр.госпитализации'!$A$6:$O$65,15,0)</f>
        <v>0</v>
      </c>
      <c r="J33" s="117">
        <f>VLOOKUP(A33,'[1]7.АПП после инфаркта,инсульта'!$A$6:$G$65,7,0)</f>
        <v>0.38</v>
      </c>
      <c r="K33" s="118">
        <f t="shared" si="0"/>
        <v>16.79</v>
      </c>
      <c r="L33" s="119">
        <f>25*VLOOKUP(A33,'[1]8.Весовые коэф.'!$A$6:$G$65,7,0)+22.5*VLOOKUP(A33,'[1]8.Весовые коэф.'!$A$6:$G$65,6,0)</f>
        <v>24.5</v>
      </c>
      <c r="M33" s="120">
        <f t="shared" si="1"/>
        <v>68.53</v>
      </c>
    </row>
    <row r="34" spans="1:13" ht="15" x14ac:dyDescent="0.25">
      <c r="A34" s="106">
        <v>560063</v>
      </c>
      <c r="B34" s="107" t="s">
        <v>68</v>
      </c>
      <c r="C34" s="116">
        <f>VLOOKUP(A34,'[1]1Прил. АПП на 1 жителя'!$A$6:$O$65,15,0)</f>
        <v>1.69</v>
      </c>
      <c r="D34" s="117">
        <f>VLOOKUP(A34,'[1]2Прил.ПЦ от общего АПП'!$A$6:$O$65,15,0)</f>
        <v>4.17</v>
      </c>
      <c r="E34" s="117">
        <f>VLOOKUP(A34,'[1]3Прил.Диспанс.'!$A$6:$O$65,15,0)</f>
        <v>3.6</v>
      </c>
      <c r="F34" s="117">
        <f>VLOOKUP(A34,'[1]4Прил. НП'!$A$6:$O$65,15,0)</f>
        <v>0.24</v>
      </c>
      <c r="G34" s="117">
        <f>VLOOKUP(A34,'[1]5Вызовы СМП'!$A$6:$O$65,15,0)</f>
        <v>2.5</v>
      </c>
      <c r="H34" s="117">
        <f>VLOOKUP(A34,'[1]6. Уровень госп. ПН'!$A$6:$O$65,15,0)</f>
        <v>2.4</v>
      </c>
      <c r="I34" s="117">
        <f>VLOOKUP(A34,'[1]7.Экстр.госпитализации'!$A$6:$O$65,15,0)</f>
        <v>0</v>
      </c>
      <c r="J34" s="117">
        <f>VLOOKUP(A34,'[1]7.АПП после инфаркта,инсульта'!$A$6:$G$65,7,0)</f>
        <v>0.15</v>
      </c>
      <c r="K34" s="118">
        <f t="shared" si="0"/>
        <v>14.75</v>
      </c>
      <c r="L34" s="119">
        <f>25*VLOOKUP(A34,'[1]8.Весовые коэф.'!$A$6:$G$65,7,0)+22.5*VLOOKUP(A34,'[1]8.Весовые коэф.'!$A$6:$G$65,6,0)</f>
        <v>24.43</v>
      </c>
      <c r="M34" s="120">
        <f t="shared" si="1"/>
        <v>60.38</v>
      </c>
    </row>
    <row r="35" spans="1:13" ht="15" x14ac:dyDescent="0.25">
      <c r="A35" s="106">
        <v>560064</v>
      </c>
      <c r="B35" s="107" t="s">
        <v>69</v>
      </c>
      <c r="C35" s="116">
        <f>VLOOKUP(A35,'[1]1Прил. АПП на 1 жителя'!$A$6:$O$65,15,0)</f>
        <v>4.68</v>
      </c>
      <c r="D35" s="117">
        <f>VLOOKUP(A35,'[1]2Прил.ПЦ от общего АПП'!$A$6:$O$65,15,0)</f>
        <v>5</v>
      </c>
      <c r="E35" s="117">
        <f>VLOOKUP(A35,'[1]3Прил.Диспанс.'!$A$6:$O$65,15,0)</f>
        <v>4.7699999999999996</v>
      </c>
      <c r="F35" s="117">
        <f>VLOOKUP(A35,'[1]4Прил. НП'!$A$6:$O$65,15,0)</f>
        <v>2.2200000000000002</v>
      </c>
      <c r="G35" s="117">
        <f>VLOOKUP(A35,'[1]5Вызовы СМП'!$A$6:$O$65,15,0)</f>
        <v>2.5</v>
      </c>
      <c r="H35" s="117">
        <f>VLOOKUP(A35,'[1]6. Уровень госп. ПН'!$A$6:$O$65,15,0)</f>
        <v>2.5099999999999998</v>
      </c>
      <c r="I35" s="117">
        <f>VLOOKUP(A35,'[1]7.Экстр.госпитализации'!$A$6:$O$65,15,0)</f>
        <v>0</v>
      </c>
      <c r="J35" s="117">
        <f>VLOOKUP(A35,'[1]7.АПП после инфаркта,инсульта'!$A$6:$G$65,7,0)</f>
        <v>1.41</v>
      </c>
      <c r="K35" s="118">
        <f t="shared" si="0"/>
        <v>23.09</v>
      </c>
      <c r="L35" s="119">
        <f>25*VLOOKUP(A35,'[1]8.Весовые коэф.'!$A$6:$G$65,7,0)+22.5*VLOOKUP(A35,'[1]8.Весовые коэф.'!$A$6:$G$65,6,0)</f>
        <v>24.43</v>
      </c>
      <c r="M35" s="120">
        <f t="shared" si="1"/>
        <v>94.51</v>
      </c>
    </row>
    <row r="36" spans="1:13" ht="15" x14ac:dyDescent="0.25">
      <c r="A36" s="106">
        <v>560065</v>
      </c>
      <c r="B36" s="107" t="s">
        <v>70</v>
      </c>
      <c r="C36" s="116">
        <f>VLOOKUP(A36,'[1]1Прил. АПП на 1 жителя'!$A$6:$O$65,15,0)</f>
        <v>4.38</v>
      </c>
      <c r="D36" s="117">
        <f>VLOOKUP(A36,'[1]2Прил.ПЦ от общего АПП'!$A$6:$O$65,15,0)</f>
        <v>0.95</v>
      </c>
      <c r="E36" s="117">
        <f>VLOOKUP(A36,'[1]3Прил.Диспанс.'!$A$6:$O$65,15,0)</f>
        <v>4.43</v>
      </c>
      <c r="F36" s="117">
        <f>VLOOKUP(A36,'[1]4Прил. НП'!$A$6:$O$65,15,0)</f>
        <v>0.14000000000000001</v>
      </c>
      <c r="G36" s="117">
        <f>VLOOKUP(A36,'[1]5Вызовы СМП'!$A$6:$O$65,15,0)</f>
        <v>2.5</v>
      </c>
      <c r="H36" s="117">
        <f>VLOOKUP(A36,'[1]6. Уровень госп. ПН'!$A$6:$O$65,15,0)</f>
        <v>1.1000000000000001</v>
      </c>
      <c r="I36" s="117">
        <f>VLOOKUP(A36,'[1]7.Экстр.госпитализации'!$A$6:$O$65,15,0)</f>
        <v>0</v>
      </c>
      <c r="J36" s="117">
        <f>VLOOKUP(A36,'[1]7.АПП после инфаркта,инсульта'!$A$6:$G$65,7,0)</f>
        <v>0.78</v>
      </c>
      <c r="K36" s="118">
        <f t="shared" si="0"/>
        <v>14.28</v>
      </c>
      <c r="L36" s="119">
        <f>25*VLOOKUP(A36,'[1]8.Весовые коэф.'!$A$6:$G$65,7,0)+22.5*VLOOKUP(A36,'[1]8.Весовые коэф.'!$A$6:$G$65,6,0)</f>
        <v>24.53</v>
      </c>
      <c r="M36" s="120">
        <f t="shared" si="1"/>
        <v>58.21</v>
      </c>
    </row>
    <row r="37" spans="1:13" ht="15" x14ac:dyDescent="0.25">
      <c r="A37" s="106">
        <v>560066</v>
      </c>
      <c r="B37" s="107" t="s">
        <v>71</v>
      </c>
      <c r="C37" s="116">
        <f>VLOOKUP(A37,'[1]1Прил. АПП на 1 жителя'!$A$6:$O$65,15,0)</f>
        <v>3.85</v>
      </c>
      <c r="D37" s="117">
        <f>VLOOKUP(A37,'[1]2Прил.ПЦ от общего АПП'!$A$6:$O$65,15,0)</f>
        <v>3.22</v>
      </c>
      <c r="E37" s="117">
        <f>VLOOKUP(A37,'[1]3Прил.Диспанс.'!$A$6:$O$65,15,0)</f>
        <v>4.0999999999999996</v>
      </c>
      <c r="F37" s="117">
        <f>VLOOKUP(A37,'[1]4Прил. НП'!$A$6:$O$65,15,0)</f>
        <v>0.56000000000000005</v>
      </c>
      <c r="G37" s="117">
        <f>VLOOKUP(A37,'[1]5Вызовы СМП'!$A$6:$O$65,15,0)</f>
        <v>2.5</v>
      </c>
      <c r="H37" s="117">
        <f>VLOOKUP(A37,'[1]6. Уровень госп. ПН'!$A$6:$O$65,15,0)</f>
        <v>1.38</v>
      </c>
      <c r="I37" s="117">
        <f>VLOOKUP(A37,'[1]7.Экстр.госпитализации'!$A$6:$O$65,15,0)</f>
        <v>0</v>
      </c>
      <c r="J37" s="117">
        <f>VLOOKUP(A37,'[1]7.АПП после инфаркта,инсульта'!$A$6:$G$65,7,0)</f>
        <v>0.19</v>
      </c>
      <c r="K37" s="118">
        <f t="shared" si="0"/>
        <v>15.8</v>
      </c>
      <c r="L37" s="119">
        <f>25*VLOOKUP(A37,'[1]8.Весовые коэф.'!$A$6:$G$65,7,0)+22.5*VLOOKUP(A37,'[1]8.Весовые коэф.'!$A$6:$G$65,6,0)</f>
        <v>24.5</v>
      </c>
      <c r="M37" s="120">
        <f t="shared" si="1"/>
        <v>64.489999999999995</v>
      </c>
    </row>
    <row r="38" spans="1:13" ht="15" x14ac:dyDescent="0.25">
      <c r="A38" s="106">
        <v>560067</v>
      </c>
      <c r="B38" s="107" t="s">
        <v>72</v>
      </c>
      <c r="C38" s="116">
        <f>VLOOKUP(A38,'[1]1Прил. АПП на 1 жителя'!$A$6:$O$65,15,0)</f>
        <v>2.5</v>
      </c>
      <c r="D38" s="117">
        <f>VLOOKUP(A38,'[1]2Прил.ПЦ от общего АПП'!$A$6:$O$65,15,0)</f>
        <v>2.58</v>
      </c>
      <c r="E38" s="117">
        <f>VLOOKUP(A38,'[1]3Прил.Диспанс.'!$A$6:$O$65,15,0)</f>
        <v>3.84</v>
      </c>
      <c r="F38" s="117">
        <f>VLOOKUP(A38,'[1]4Прил. НП'!$A$6:$O$65,15,0)</f>
        <v>0.18</v>
      </c>
      <c r="G38" s="117">
        <f>VLOOKUP(A38,'[1]5Вызовы СМП'!$A$6:$O$65,15,0)</f>
        <v>2.5</v>
      </c>
      <c r="H38" s="117">
        <f>VLOOKUP(A38,'[1]6. Уровень госп. ПН'!$A$6:$O$65,15,0)</f>
        <v>1.34</v>
      </c>
      <c r="I38" s="117">
        <f>VLOOKUP(A38,'[1]7.Экстр.госпитализации'!$A$6:$O$65,15,0)</f>
        <v>0</v>
      </c>
      <c r="J38" s="117">
        <f>VLOOKUP(A38,'[1]7.АПП после инфаркта,инсульта'!$A$6:$G$65,7,0)</f>
        <v>0.7</v>
      </c>
      <c r="K38" s="118">
        <f t="shared" si="0"/>
        <v>13.64</v>
      </c>
      <c r="L38" s="119">
        <f>25*VLOOKUP(A38,'[1]8.Весовые коэф.'!$A$6:$G$65,7,0)+22.5*VLOOKUP(A38,'[1]8.Весовые коэф.'!$A$6:$G$65,6,0)</f>
        <v>24.4</v>
      </c>
      <c r="M38" s="120">
        <f t="shared" si="1"/>
        <v>55.9</v>
      </c>
    </row>
    <row r="39" spans="1:13" ht="15" x14ac:dyDescent="0.25">
      <c r="A39" s="106">
        <v>560068</v>
      </c>
      <c r="B39" s="107" t="s">
        <v>73</v>
      </c>
      <c r="C39" s="116">
        <f>VLOOKUP(A39,'[1]1Прил. АПП на 1 жителя'!$A$6:$O$65,15,0)</f>
        <v>2.99</v>
      </c>
      <c r="D39" s="117">
        <f>VLOOKUP(A39,'[1]2Прил.ПЦ от общего АПП'!$A$6:$O$65,15,0)</f>
        <v>5</v>
      </c>
      <c r="E39" s="117">
        <f>VLOOKUP(A39,'[1]3Прил.Диспанс.'!$A$6:$O$65,15,0)</f>
        <v>4.32</v>
      </c>
      <c r="F39" s="117">
        <f>VLOOKUP(A39,'[1]4Прил. НП'!$A$6:$O$65,15,0)</f>
        <v>0.35</v>
      </c>
      <c r="G39" s="117">
        <f>VLOOKUP(A39,'[1]5Вызовы СМП'!$A$6:$O$65,15,0)</f>
        <v>2.5</v>
      </c>
      <c r="H39" s="117">
        <f>VLOOKUP(A39,'[1]6. Уровень госп. ПН'!$A$6:$O$65,15,0)</f>
        <v>1.61</v>
      </c>
      <c r="I39" s="117">
        <f>VLOOKUP(A39,'[1]7.Экстр.госпитализации'!$A$6:$O$65,15,0)</f>
        <v>0</v>
      </c>
      <c r="J39" s="117">
        <f>VLOOKUP(A39,'[1]7.АПП после инфаркта,инсульта'!$A$6:$G$65,7,0)</f>
        <v>0.69</v>
      </c>
      <c r="K39" s="118">
        <f t="shared" si="0"/>
        <v>17.46</v>
      </c>
      <c r="L39" s="119">
        <f>25*VLOOKUP(A39,'[1]8.Весовые коэф.'!$A$6:$G$65,7,0)+22.5*VLOOKUP(A39,'[1]8.Весовые коэф.'!$A$6:$G$65,6,0)</f>
        <v>24.43</v>
      </c>
      <c r="M39" s="120">
        <f t="shared" si="1"/>
        <v>71.47</v>
      </c>
    </row>
    <row r="40" spans="1:13" ht="15" x14ac:dyDescent="0.25">
      <c r="A40" s="106">
        <v>560069</v>
      </c>
      <c r="B40" s="107" t="s">
        <v>74</v>
      </c>
      <c r="C40" s="116">
        <f>VLOOKUP(A40,'[1]1Прил. АПП на 1 жителя'!$A$6:$O$65,15,0)</f>
        <v>4.78</v>
      </c>
      <c r="D40" s="117">
        <f>VLOOKUP(A40,'[1]2Прил.ПЦ от общего АПП'!$A$6:$O$65,15,0)</f>
        <v>1.1000000000000001</v>
      </c>
      <c r="E40" s="117">
        <f>VLOOKUP(A40,'[1]3Прил.Диспанс.'!$A$6:$O$65,15,0)</f>
        <v>4.83</v>
      </c>
      <c r="F40" s="117">
        <f>VLOOKUP(A40,'[1]4Прил. НП'!$A$6:$O$65,15,0)</f>
        <v>0.15</v>
      </c>
      <c r="G40" s="117">
        <f>VLOOKUP(A40,'[1]5Вызовы СМП'!$A$6:$O$65,15,0)</f>
        <v>2.16</v>
      </c>
      <c r="H40" s="117">
        <f>VLOOKUP(A40,'[1]6. Уровень госп. ПН'!$A$6:$O$65,15,0)</f>
        <v>0.87</v>
      </c>
      <c r="I40" s="117">
        <f>VLOOKUP(A40,'[1]7.Экстр.госпитализации'!$A$6:$O$65,15,0)</f>
        <v>0</v>
      </c>
      <c r="J40" s="117">
        <f>VLOOKUP(A40,'[1]7.АПП после инфаркта,инсульта'!$A$6:$G$65,7,0)</f>
        <v>0.28000000000000003</v>
      </c>
      <c r="K40" s="118">
        <f t="shared" si="0"/>
        <v>14.17</v>
      </c>
      <c r="L40" s="119">
        <f>25*VLOOKUP(A40,'[1]8.Весовые коэф.'!$A$6:$G$65,7,0)+22.5*VLOOKUP(A40,'[1]8.Весовые коэф.'!$A$6:$G$65,6,0)</f>
        <v>24.45</v>
      </c>
      <c r="M40" s="120">
        <f t="shared" si="1"/>
        <v>57.96</v>
      </c>
    </row>
    <row r="41" spans="1:13" ht="15" x14ac:dyDescent="0.25">
      <c r="A41" s="106">
        <v>560070</v>
      </c>
      <c r="B41" s="107" t="s">
        <v>75</v>
      </c>
      <c r="C41" s="116">
        <f>VLOOKUP(A41,'[1]1Прил. АПП на 1 жителя'!$A$6:$O$65,15,0)</f>
        <v>4.24</v>
      </c>
      <c r="D41" s="117">
        <f>VLOOKUP(A41,'[1]2Прил.ПЦ от общего АПП'!$A$6:$O$65,15,0)</f>
        <v>5</v>
      </c>
      <c r="E41" s="117">
        <f>VLOOKUP(A41,'[1]3Прил.Диспанс.'!$A$6:$O$65,15,0)</f>
        <v>4.62</v>
      </c>
      <c r="F41" s="117">
        <f>VLOOKUP(A41,'[1]4Прил. НП'!$A$6:$O$65,15,0)</f>
        <v>1.49</v>
      </c>
      <c r="G41" s="117">
        <f>VLOOKUP(A41,'[1]5Вызовы СМП'!$A$6:$O$65,15,0)</f>
        <v>2.4900000000000002</v>
      </c>
      <c r="H41" s="117">
        <f>VLOOKUP(A41,'[1]6. Уровень госп. ПН'!$A$6:$O$65,15,0)</f>
        <v>2.1800000000000002</v>
      </c>
      <c r="I41" s="117">
        <f>VLOOKUP(A41,'[1]7.Экстр.госпитализации'!$A$6:$O$65,15,0)</f>
        <v>0</v>
      </c>
      <c r="J41" s="117">
        <f>VLOOKUP(A41,'[1]7.АПП после инфаркта,инсульта'!$A$6:$G$65,7,0)</f>
        <v>1.9</v>
      </c>
      <c r="K41" s="118">
        <f t="shared" si="0"/>
        <v>21.92</v>
      </c>
      <c r="L41" s="119">
        <f>25*VLOOKUP(A41,'[1]8.Весовые коэф.'!$A$6:$G$65,7,0)+22.5*VLOOKUP(A41,'[1]8.Весовые коэф.'!$A$6:$G$65,6,0)</f>
        <v>24.4</v>
      </c>
      <c r="M41" s="120">
        <f t="shared" si="1"/>
        <v>89.84</v>
      </c>
    </row>
    <row r="42" spans="1:13" ht="15" x14ac:dyDescent="0.25">
      <c r="A42" s="106">
        <v>560071</v>
      </c>
      <c r="B42" s="107" t="s">
        <v>76</v>
      </c>
      <c r="C42" s="116">
        <f>VLOOKUP(A42,'[1]1Прил. АПП на 1 жителя'!$A$6:$O$65,15,0)</f>
        <v>1.24</v>
      </c>
      <c r="D42" s="117">
        <f>VLOOKUP(A42,'[1]2Прил.ПЦ от общего АПП'!$A$6:$O$65,15,0)</f>
        <v>1.25</v>
      </c>
      <c r="E42" s="117">
        <f>VLOOKUP(A42,'[1]3Прил.Диспанс.'!$A$6:$O$65,15,0)</f>
        <v>4.63</v>
      </c>
      <c r="F42" s="117">
        <f>VLOOKUP(A42,'[1]4Прил. НП'!$A$6:$O$65,15,0)</f>
        <v>0.33</v>
      </c>
      <c r="G42" s="117">
        <f>VLOOKUP(A42,'[1]5Вызовы СМП'!$A$6:$O$65,15,0)</f>
        <v>2.5</v>
      </c>
      <c r="H42" s="117">
        <f>VLOOKUP(A42,'[1]6. Уровень госп. ПН'!$A$6:$O$65,15,0)</f>
        <v>0.62</v>
      </c>
      <c r="I42" s="117">
        <f>VLOOKUP(A42,'[1]7.Экстр.госпитализации'!$A$6:$O$65,15,0)</f>
        <v>0</v>
      </c>
      <c r="J42" s="117">
        <f>VLOOKUP(A42,'[1]7.АПП после инфаркта,инсульта'!$A$6:$G$65,7,0)</f>
        <v>0.61</v>
      </c>
      <c r="K42" s="118">
        <f t="shared" si="0"/>
        <v>11.18</v>
      </c>
      <c r="L42" s="119">
        <f>25*VLOOKUP(A42,'[1]8.Весовые коэф.'!$A$6:$G$65,7,0)+22.5*VLOOKUP(A42,'[1]8.Весовые коэф.'!$A$6:$G$65,6,0)</f>
        <v>24.38</v>
      </c>
      <c r="M42" s="120">
        <f t="shared" si="1"/>
        <v>45.86</v>
      </c>
    </row>
    <row r="43" spans="1:13" ht="15" x14ac:dyDescent="0.25">
      <c r="A43" s="106">
        <v>560072</v>
      </c>
      <c r="B43" s="107" t="s">
        <v>77</v>
      </c>
      <c r="C43" s="116">
        <f>VLOOKUP(A43,'[1]1Прил. АПП на 1 жителя'!$A$6:$O$65,15,0)</f>
        <v>3.01</v>
      </c>
      <c r="D43" s="117">
        <f>VLOOKUP(A43,'[1]2Прил.ПЦ от общего АПП'!$A$6:$O$65,15,0)</f>
        <v>5</v>
      </c>
      <c r="E43" s="117">
        <f>VLOOKUP(A43,'[1]3Прил.Диспанс.'!$A$6:$O$65,15,0)</f>
        <v>4.7699999999999996</v>
      </c>
      <c r="F43" s="117">
        <f>VLOOKUP(A43,'[1]4Прил. НП'!$A$6:$O$65,15,0)</f>
        <v>0.39</v>
      </c>
      <c r="G43" s="117">
        <f>VLOOKUP(A43,'[1]5Вызовы СМП'!$A$6:$O$65,15,0)</f>
        <v>2.5</v>
      </c>
      <c r="H43" s="117">
        <f>VLOOKUP(A43,'[1]6. Уровень госп. ПН'!$A$6:$O$65,15,0)</f>
        <v>2</v>
      </c>
      <c r="I43" s="117">
        <f>VLOOKUP(A43,'[1]7.Экстр.госпитализации'!$A$6:$O$65,15,0)</f>
        <v>0</v>
      </c>
      <c r="J43" s="117">
        <f>VLOOKUP(A43,'[1]7.АПП после инфаркта,инсульта'!$A$6:$G$65,7,0)</f>
        <v>0.64</v>
      </c>
      <c r="K43" s="118">
        <f t="shared" si="0"/>
        <v>18.309999999999999</v>
      </c>
      <c r="L43" s="119">
        <f>25*VLOOKUP(A43,'[1]8.Весовые коэф.'!$A$6:$G$65,7,0)+22.5*VLOOKUP(A43,'[1]8.Весовые коэф.'!$A$6:$G$65,6,0)</f>
        <v>24.48</v>
      </c>
      <c r="M43" s="120">
        <f t="shared" si="1"/>
        <v>74.8</v>
      </c>
    </row>
    <row r="44" spans="1:13" ht="15" x14ac:dyDescent="0.25">
      <c r="A44" s="106">
        <v>560073</v>
      </c>
      <c r="B44" s="107" t="s">
        <v>78</v>
      </c>
      <c r="C44" s="116">
        <f>VLOOKUP(A44,'[1]1Прил. АПП на 1 жителя'!$A$6:$O$65,15,0)</f>
        <v>4.08</v>
      </c>
      <c r="D44" s="117">
        <f>VLOOKUP(A44,'[1]2Прил.ПЦ от общего АПП'!$A$6:$O$65,15,0)</f>
        <v>4.0999999999999996</v>
      </c>
      <c r="E44" s="117">
        <f>VLOOKUP(A44,'[1]3Прил.Диспанс.'!$A$6:$O$65,15,0)</f>
        <v>4.9000000000000004</v>
      </c>
      <c r="F44" s="117">
        <f>VLOOKUP(A44,'[1]4Прил. НП'!$A$6:$O$65,15,0)</f>
        <v>1.25</v>
      </c>
      <c r="G44" s="117">
        <f>VLOOKUP(A44,'[1]5Вызовы СМП'!$A$6:$O$65,15,0)</f>
        <v>2.5</v>
      </c>
      <c r="H44" s="117">
        <f>VLOOKUP(A44,'[1]6. Уровень госп. ПН'!$A$6:$O$65,15,0)</f>
        <v>0.8</v>
      </c>
      <c r="I44" s="117">
        <f>VLOOKUP(A44,'[1]7.Экстр.госпитализации'!$A$6:$O$65,15,0)</f>
        <v>0</v>
      </c>
      <c r="J44" s="117">
        <f>VLOOKUP(A44,'[1]7.АПП после инфаркта,инсульта'!$A$6:$G$65,7,0)</f>
        <v>0.96</v>
      </c>
      <c r="K44" s="118">
        <f t="shared" si="0"/>
        <v>18.59</v>
      </c>
      <c r="L44" s="119">
        <f>25*VLOOKUP(A44,'[1]8.Весовые коэф.'!$A$6:$G$65,7,0)+22.5*VLOOKUP(A44,'[1]8.Весовые коэф.'!$A$6:$G$65,6,0)</f>
        <v>24.58</v>
      </c>
      <c r="M44" s="120">
        <f t="shared" si="1"/>
        <v>75.63</v>
      </c>
    </row>
    <row r="45" spans="1:13" ht="15" x14ac:dyDescent="0.25">
      <c r="A45" s="106">
        <v>560074</v>
      </c>
      <c r="B45" s="107" t="s">
        <v>79</v>
      </c>
      <c r="C45" s="116">
        <f>VLOOKUP(A45,'[1]1Прил. АПП на 1 жителя'!$A$6:$O$65,15,0)</f>
        <v>3.48</v>
      </c>
      <c r="D45" s="117">
        <f>VLOOKUP(A45,'[1]2Прил.ПЦ от общего АПП'!$A$6:$O$65,15,0)</f>
        <v>1.2</v>
      </c>
      <c r="E45" s="117">
        <f>VLOOKUP(A45,'[1]3Прил.Диспанс.'!$A$6:$O$65,15,0)</f>
        <v>3.71</v>
      </c>
      <c r="F45" s="117">
        <f>VLOOKUP(A45,'[1]4Прил. НП'!$A$6:$O$65,15,0)</f>
        <v>0.24</v>
      </c>
      <c r="G45" s="117">
        <f>VLOOKUP(A45,'[1]5Вызовы СМП'!$A$6:$O$65,15,0)</f>
        <v>2.19</v>
      </c>
      <c r="H45" s="117">
        <f>VLOOKUP(A45,'[1]6. Уровень госп. ПН'!$A$6:$O$65,15,0)</f>
        <v>1.22</v>
      </c>
      <c r="I45" s="117">
        <f>VLOOKUP(A45,'[1]7.Экстр.госпитализации'!$A$6:$O$65,15,0)</f>
        <v>0</v>
      </c>
      <c r="J45" s="117">
        <f>VLOOKUP(A45,'[1]7.АПП после инфаркта,инсульта'!$A$6:$G$65,7,0)</f>
        <v>1.03</v>
      </c>
      <c r="K45" s="118">
        <f t="shared" si="0"/>
        <v>13.07</v>
      </c>
      <c r="L45" s="119">
        <f>25*VLOOKUP(A45,'[1]8.Весовые коэф.'!$A$6:$G$65,7,0)+22.5*VLOOKUP(A45,'[1]8.Весовые коэф.'!$A$6:$G$65,6,0)</f>
        <v>24.4</v>
      </c>
      <c r="M45" s="120">
        <f t="shared" si="1"/>
        <v>53.57</v>
      </c>
    </row>
    <row r="46" spans="1:13" ht="15" x14ac:dyDescent="0.25">
      <c r="A46" s="106">
        <v>560075</v>
      </c>
      <c r="B46" s="107" t="s">
        <v>80</v>
      </c>
      <c r="C46" s="116">
        <f>VLOOKUP(A46,'[1]1Прил. АПП на 1 жителя'!$A$6:$O$65,15,0)</f>
        <v>4.18</v>
      </c>
      <c r="D46" s="117">
        <f>VLOOKUP(A46,'[1]2Прил.ПЦ от общего АПП'!$A$6:$O$65,15,0)</f>
        <v>5</v>
      </c>
      <c r="E46" s="117">
        <f>VLOOKUP(A46,'[1]3Прил.Диспанс.'!$A$6:$O$65,15,0)</f>
        <v>4.76</v>
      </c>
      <c r="F46" s="117">
        <f>VLOOKUP(A46,'[1]4Прил. НП'!$A$6:$O$65,15,0)</f>
        <v>1.36</v>
      </c>
      <c r="G46" s="117">
        <f>VLOOKUP(A46,'[1]5Вызовы СМП'!$A$6:$O$65,15,0)</f>
        <v>1.8</v>
      </c>
      <c r="H46" s="117">
        <f>VLOOKUP(A46,'[1]6. Уровень госп. ПН'!$A$6:$O$65,15,0)</f>
        <v>1.74</v>
      </c>
      <c r="I46" s="117">
        <f>VLOOKUP(A46,'[1]7.Экстр.госпитализации'!$A$6:$O$65,15,0)</f>
        <v>0</v>
      </c>
      <c r="J46" s="117">
        <f>VLOOKUP(A46,'[1]7.АПП после инфаркта,инсульта'!$A$6:$G$65,7,0)</f>
        <v>1.0900000000000001</v>
      </c>
      <c r="K46" s="118">
        <f t="shared" si="0"/>
        <v>19.93</v>
      </c>
      <c r="L46" s="119">
        <f>25*VLOOKUP(A46,'[1]8.Весовые коэф.'!$A$6:$G$65,7,0)+22.5*VLOOKUP(A46,'[1]8.Весовые коэф.'!$A$6:$G$65,6,0)</f>
        <v>24.43</v>
      </c>
      <c r="M46" s="120">
        <f t="shared" si="1"/>
        <v>81.58</v>
      </c>
    </row>
    <row r="47" spans="1:13" ht="15" x14ac:dyDescent="0.25">
      <c r="A47" s="106">
        <v>560076</v>
      </c>
      <c r="B47" s="107" t="s">
        <v>81</v>
      </c>
      <c r="C47" s="116">
        <f>VLOOKUP(A47,'[1]1Прил. АПП на 1 жителя'!$A$6:$O$65,15,0)</f>
        <v>1.63</v>
      </c>
      <c r="D47" s="117">
        <f>VLOOKUP(A47,'[1]2Прил.ПЦ от общего АПП'!$A$6:$O$65,15,0)</f>
        <v>5</v>
      </c>
      <c r="E47" s="117">
        <f>VLOOKUP(A47,'[1]3Прил.Диспанс.'!$A$6:$O$65,15,0)</f>
        <v>1.48</v>
      </c>
      <c r="F47" s="117">
        <f>VLOOKUP(A47,'[1]4Прил. НП'!$A$6:$O$65,15,0)</f>
        <v>1.02</v>
      </c>
      <c r="G47" s="117">
        <f>VLOOKUP(A47,'[1]5Вызовы СМП'!$A$6:$O$65,15,0)</f>
        <v>2.5</v>
      </c>
      <c r="H47" s="117">
        <f>VLOOKUP(A47,'[1]6. Уровень госп. ПН'!$A$6:$O$65,15,0)</f>
        <v>2.15</v>
      </c>
      <c r="I47" s="117">
        <f>VLOOKUP(A47,'[1]7.Экстр.госпитализации'!$A$6:$O$65,15,0)</f>
        <v>0</v>
      </c>
      <c r="J47" s="117">
        <f>VLOOKUP(A47,'[1]7.АПП после инфаркта,инсульта'!$A$6:$G$65,7,0)</f>
        <v>0.69</v>
      </c>
      <c r="K47" s="118">
        <f t="shared" si="0"/>
        <v>14.47</v>
      </c>
      <c r="L47" s="119">
        <f>25*VLOOKUP(A47,'[1]8.Весовые коэф.'!$A$6:$G$65,7,0)+22.5*VLOOKUP(A47,'[1]8.Весовые коэф.'!$A$6:$G$65,6,0)</f>
        <v>24.45</v>
      </c>
      <c r="M47" s="120">
        <f t="shared" si="1"/>
        <v>59.18</v>
      </c>
    </row>
    <row r="48" spans="1:13" ht="15" x14ac:dyDescent="0.25">
      <c r="A48" s="106">
        <v>560077</v>
      </c>
      <c r="B48" s="107" t="s">
        <v>82</v>
      </c>
      <c r="C48" s="116">
        <f>VLOOKUP(A48,'[1]1Прил. АПП на 1 жителя'!$A$6:$O$65,15,0)</f>
        <v>4.25</v>
      </c>
      <c r="D48" s="117">
        <f>VLOOKUP(A48,'[1]2Прил.ПЦ от общего АПП'!$A$6:$O$65,15,0)</f>
        <v>3.41</v>
      </c>
      <c r="E48" s="117">
        <f>VLOOKUP(A48,'[1]3Прил.Диспанс.'!$A$6:$O$65,15,0)</f>
        <v>4.0199999999999996</v>
      </c>
      <c r="F48" s="117">
        <f>VLOOKUP(A48,'[1]4Прил. НП'!$A$6:$O$65,15,0)</f>
        <v>1.17</v>
      </c>
      <c r="G48" s="117">
        <f>VLOOKUP(A48,'[1]5Вызовы СМП'!$A$6:$O$65,15,0)</f>
        <v>2.5</v>
      </c>
      <c r="H48" s="117">
        <f>VLOOKUP(A48,'[1]6. Уровень госп. ПН'!$A$6:$O$65,15,0)</f>
        <v>2.48</v>
      </c>
      <c r="I48" s="117">
        <f>VLOOKUP(A48,'[1]7.Экстр.госпитализации'!$A$6:$O$65,15,0)</f>
        <v>0</v>
      </c>
      <c r="J48" s="117">
        <f>VLOOKUP(A48,'[1]7.АПП после инфаркта,инсульта'!$A$6:$G$65,7,0)</f>
        <v>1.05</v>
      </c>
      <c r="K48" s="118">
        <f t="shared" si="0"/>
        <v>18.88</v>
      </c>
      <c r="L48" s="119">
        <f>25*VLOOKUP(A48,'[1]8.Весовые коэф.'!$A$6:$G$65,7,0)+22.5*VLOOKUP(A48,'[1]8.Весовые коэф.'!$A$6:$G$65,6,0)</f>
        <v>24.58</v>
      </c>
      <c r="M48" s="120">
        <f t="shared" si="1"/>
        <v>76.81</v>
      </c>
    </row>
    <row r="49" spans="1:13" ht="15" x14ac:dyDescent="0.25">
      <c r="A49" s="106">
        <v>560078</v>
      </c>
      <c r="B49" s="107" t="s">
        <v>83</v>
      </c>
      <c r="C49" s="116">
        <f>VLOOKUP(A49,'[1]1Прил. АПП на 1 жителя'!$A$6:$O$65,15,0)</f>
        <v>3.26</v>
      </c>
      <c r="D49" s="117">
        <f>VLOOKUP(A49,'[1]2Прил.ПЦ от общего АПП'!$A$6:$O$65,15,0)</f>
        <v>4.24</v>
      </c>
      <c r="E49" s="117">
        <f>VLOOKUP(A49,'[1]3Прил.Диспанс.'!$A$6:$O$65,15,0)</f>
        <v>3.5</v>
      </c>
      <c r="F49" s="117">
        <f>VLOOKUP(A49,'[1]4Прил. НП'!$A$6:$O$65,15,0)</f>
        <v>0.22</v>
      </c>
      <c r="G49" s="117">
        <f>VLOOKUP(A49,'[1]5Вызовы СМП'!$A$6:$O$65,15,0)</f>
        <v>2.16</v>
      </c>
      <c r="H49" s="117">
        <f>VLOOKUP(A49,'[1]6. Уровень госп. ПН'!$A$6:$O$65,15,0)</f>
        <v>2.02</v>
      </c>
      <c r="I49" s="117">
        <f>VLOOKUP(A49,'[1]7.Экстр.госпитализации'!$A$6:$O$65,15,0)</f>
        <v>0</v>
      </c>
      <c r="J49" s="117">
        <f>VLOOKUP(A49,'[1]7.АПП после инфаркта,инсульта'!$A$6:$G$65,7,0)</f>
        <v>0.23</v>
      </c>
      <c r="K49" s="118">
        <f t="shared" si="0"/>
        <v>15.63</v>
      </c>
      <c r="L49" s="119">
        <f>25*VLOOKUP(A49,'[1]8.Весовые коэф.'!$A$6:$G$65,7,0)+22.5*VLOOKUP(A49,'[1]8.Весовые коэф.'!$A$6:$G$65,6,0)</f>
        <v>24.38</v>
      </c>
      <c r="M49" s="120">
        <f t="shared" si="1"/>
        <v>64.11</v>
      </c>
    </row>
    <row r="50" spans="1:13" ht="15" x14ac:dyDescent="0.25">
      <c r="A50" s="106">
        <v>560079</v>
      </c>
      <c r="B50" s="107" t="s">
        <v>84</v>
      </c>
      <c r="C50" s="116">
        <f>VLOOKUP(A50,'[1]1Прил. АПП на 1 жителя'!$A$6:$O$65,15,0)</f>
        <v>4.4800000000000004</v>
      </c>
      <c r="D50" s="117">
        <f>VLOOKUP(A50,'[1]2Прил.ПЦ от общего АПП'!$A$6:$O$65,15,0)</f>
        <v>5</v>
      </c>
      <c r="E50" s="117">
        <f>VLOOKUP(A50,'[1]3Прил.Диспанс.'!$A$6:$O$65,15,0)</f>
        <v>0.89</v>
      </c>
      <c r="F50" s="117">
        <f>VLOOKUP(A50,'[1]4Прил. НП'!$A$6:$O$65,15,0)</f>
        <v>0.8</v>
      </c>
      <c r="G50" s="117">
        <f>VLOOKUP(A50,'[1]5Вызовы СМП'!$A$6:$O$65,15,0)</f>
        <v>2.5</v>
      </c>
      <c r="H50" s="117">
        <f>VLOOKUP(A50,'[1]6. Уровень госп. ПН'!$A$6:$O$65,15,0)</f>
        <v>2.15</v>
      </c>
      <c r="I50" s="117">
        <f>VLOOKUP(A50,'[1]7.Экстр.госпитализации'!$A$6:$O$65,15,0)</f>
        <v>0</v>
      </c>
      <c r="J50" s="117">
        <f>VLOOKUP(A50,'[1]7.АПП после инфаркта,инсульта'!$A$6:$G$65,7,0)</f>
        <v>0.84</v>
      </c>
      <c r="K50" s="118">
        <f t="shared" si="0"/>
        <v>16.66</v>
      </c>
      <c r="L50" s="119">
        <f>25*VLOOKUP(A50,'[1]8.Весовые коэф.'!$A$6:$G$65,7,0)+22.5*VLOOKUP(A50,'[1]8.Весовые коэф.'!$A$6:$G$65,6,0)</f>
        <v>24.43</v>
      </c>
      <c r="M50" s="120">
        <f t="shared" si="1"/>
        <v>68.19</v>
      </c>
    </row>
    <row r="51" spans="1:13" ht="15" x14ac:dyDescent="0.25">
      <c r="A51" s="106">
        <v>560080</v>
      </c>
      <c r="B51" s="107" t="s">
        <v>85</v>
      </c>
      <c r="C51" s="116">
        <f>VLOOKUP(A51,'[1]1Прил. АПП на 1 жителя'!$A$6:$O$65,15,0)</f>
        <v>3.18</v>
      </c>
      <c r="D51" s="117">
        <f>VLOOKUP(A51,'[1]2Прил.ПЦ от общего АПП'!$A$6:$O$65,15,0)</f>
        <v>2.4900000000000002</v>
      </c>
      <c r="E51" s="117">
        <f>VLOOKUP(A51,'[1]3Прил.Диспанс.'!$A$6:$O$65,15,0)</f>
        <v>4.16</v>
      </c>
      <c r="F51" s="117">
        <f>VLOOKUP(A51,'[1]4Прил. НП'!$A$6:$O$65,15,0)</f>
        <v>0</v>
      </c>
      <c r="G51" s="117">
        <f>VLOOKUP(A51,'[1]5Вызовы СМП'!$A$6:$O$65,15,0)</f>
        <v>2.5</v>
      </c>
      <c r="H51" s="117">
        <f>VLOOKUP(A51,'[1]6. Уровень госп. ПН'!$A$6:$O$65,15,0)</f>
        <v>2.4900000000000002</v>
      </c>
      <c r="I51" s="117">
        <f>VLOOKUP(A51,'[1]7.Экстр.госпитализации'!$A$6:$O$65,15,0)</f>
        <v>0</v>
      </c>
      <c r="J51" s="117">
        <f>VLOOKUP(A51,'[1]7.АПП после инфаркта,инсульта'!$A$6:$G$65,7,0)</f>
        <v>0</v>
      </c>
      <c r="K51" s="118">
        <f t="shared" si="0"/>
        <v>14.82</v>
      </c>
      <c r="L51" s="119">
        <f>25*VLOOKUP(A51,'[1]8.Весовые коэф.'!$A$6:$G$65,7,0)+22.5*VLOOKUP(A51,'[1]8.Весовые коэф.'!$A$6:$G$65,6,0)</f>
        <v>24.43</v>
      </c>
      <c r="M51" s="120">
        <f t="shared" si="1"/>
        <v>60.66</v>
      </c>
    </row>
    <row r="52" spans="1:13" ht="15" x14ac:dyDescent="0.25">
      <c r="A52" s="106">
        <v>560081</v>
      </c>
      <c r="B52" s="107" t="s">
        <v>86</v>
      </c>
      <c r="C52" s="116">
        <f>VLOOKUP(A52,'[1]1Прил. АПП на 1 жителя'!$A$6:$O$65,15,0)</f>
        <v>2.2400000000000002</v>
      </c>
      <c r="D52" s="117">
        <f>VLOOKUP(A52,'[1]2Прил.ПЦ от общего АПП'!$A$6:$O$65,15,0)</f>
        <v>5</v>
      </c>
      <c r="E52" s="117">
        <f>VLOOKUP(A52,'[1]3Прил.Диспанс.'!$A$6:$O$65,15,0)</f>
        <v>3.36</v>
      </c>
      <c r="F52" s="117">
        <f>VLOOKUP(A52,'[1]4Прил. НП'!$A$6:$O$65,15,0)</f>
        <v>0.25</v>
      </c>
      <c r="G52" s="117">
        <f>VLOOKUP(A52,'[1]5Вызовы СМП'!$A$6:$O$65,15,0)</f>
        <v>2.5</v>
      </c>
      <c r="H52" s="117">
        <f>VLOOKUP(A52,'[1]6. Уровень госп. ПН'!$A$6:$O$65,15,0)</f>
        <v>2.0499999999999998</v>
      </c>
      <c r="I52" s="117">
        <f>VLOOKUP(A52,'[1]7.Экстр.госпитализации'!$A$6:$O$65,15,0)</f>
        <v>0</v>
      </c>
      <c r="J52" s="117">
        <f>VLOOKUP(A52,'[1]7.АПП после инфаркта,инсульта'!$A$6:$G$65,7,0)</f>
        <v>0.48</v>
      </c>
      <c r="K52" s="118">
        <f t="shared" si="0"/>
        <v>15.88</v>
      </c>
      <c r="L52" s="119">
        <f>25*VLOOKUP(A52,'[1]8.Весовые коэф.'!$A$6:$G$65,7,0)+22.5*VLOOKUP(A52,'[1]8.Весовые коэф.'!$A$6:$G$65,6,0)</f>
        <v>24.38</v>
      </c>
      <c r="M52" s="120">
        <f t="shared" si="1"/>
        <v>65.14</v>
      </c>
    </row>
    <row r="53" spans="1:13" ht="15" x14ac:dyDescent="0.25">
      <c r="A53" s="106">
        <v>560082</v>
      </c>
      <c r="B53" s="107" t="s">
        <v>87</v>
      </c>
      <c r="C53" s="116">
        <f>VLOOKUP(A53,'[1]1Прил. АПП на 1 жителя'!$A$6:$O$65,15,0)</f>
        <v>3.8</v>
      </c>
      <c r="D53" s="117">
        <f>VLOOKUP(A53,'[1]2Прил.ПЦ от общего АПП'!$A$6:$O$65,15,0)</f>
        <v>4.04</v>
      </c>
      <c r="E53" s="117">
        <f>VLOOKUP(A53,'[1]3Прил.Диспанс.'!$A$6:$O$65,15,0)</f>
        <v>3.73</v>
      </c>
      <c r="F53" s="117">
        <f>VLOOKUP(A53,'[1]4Прил. НП'!$A$6:$O$65,15,0)</f>
        <v>0.26</v>
      </c>
      <c r="G53" s="117">
        <f>VLOOKUP(A53,'[1]5Вызовы СМП'!$A$6:$O$65,15,0)</f>
        <v>2.5</v>
      </c>
      <c r="H53" s="117">
        <f>VLOOKUP(A53,'[1]6. Уровень госп. ПН'!$A$6:$O$65,15,0)</f>
        <v>2.12</v>
      </c>
      <c r="I53" s="117">
        <f>VLOOKUP(A53,'[1]7.Экстр.госпитализации'!$A$6:$O$65,15,0)</f>
        <v>0</v>
      </c>
      <c r="J53" s="117">
        <f>VLOOKUP(A53,'[1]7.АПП после инфаркта,инсульта'!$A$6:$G$65,7,0)</f>
        <v>0.68</v>
      </c>
      <c r="K53" s="118">
        <f t="shared" si="0"/>
        <v>17.13</v>
      </c>
      <c r="L53" s="119">
        <f>25*VLOOKUP(A53,'[1]8.Весовые коэф.'!$A$6:$G$65,7,0)+22.5*VLOOKUP(A53,'[1]8.Весовые коэф.'!$A$6:$G$65,6,0)</f>
        <v>24.5</v>
      </c>
      <c r="M53" s="120">
        <f t="shared" si="1"/>
        <v>69.92</v>
      </c>
    </row>
    <row r="54" spans="1:13" ht="15" x14ac:dyDescent="0.25">
      <c r="A54" s="106">
        <v>560083</v>
      </c>
      <c r="B54" s="107" t="s">
        <v>88</v>
      </c>
      <c r="C54" s="116">
        <f>VLOOKUP(A54,'[1]1Прил. АПП на 1 жителя'!$A$6:$O$65,15,0)</f>
        <v>4.12</v>
      </c>
      <c r="D54" s="117">
        <f>VLOOKUP(A54,'[1]2Прил.ПЦ от общего АПП'!$A$6:$O$65,15,0)</f>
        <v>5</v>
      </c>
      <c r="E54" s="117">
        <f>VLOOKUP(A54,'[1]3Прил.Диспанс.'!$A$6:$O$65,15,0)</f>
        <v>4.5599999999999996</v>
      </c>
      <c r="F54" s="117">
        <f>VLOOKUP(A54,'[1]4Прил. НП'!$A$6:$O$65,15,0)</f>
        <v>0.04</v>
      </c>
      <c r="G54" s="117">
        <f>VLOOKUP(A54,'[1]5Вызовы СМП'!$A$6:$O$65,15,0)</f>
        <v>2.5</v>
      </c>
      <c r="H54" s="117">
        <f>VLOOKUP(A54,'[1]6. Уровень госп. ПН'!$A$6:$O$65,15,0)</f>
        <v>1.38</v>
      </c>
      <c r="I54" s="117">
        <f>VLOOKUP(A54,'[1]7.Экстр.госпитализации'!$A$6:$O$65,15,0)</f>
        <v>0</v>
      </c>
      <c r="J54" s="117">
        <f>VLOOKUP(A54,'[1]7.АПП после инфаркта,инсульта'!$A$6:$G$65,7,0)</f>
        <v>0.45</v>
      </c>
      <c r="K54" s="118">
        <f t="shared" si="0"/>
        <v>18.05</v>
      </c>
      <c r="L54" s="119">
        <f>25*VLOOKUP(A54,'[1]8.Весовые коэф.'!$A$6:$G$65,7,0)+22.5*VLOOKUP(A54,'[1]8.Весовые коэф.'!$A$6:$G$65,6,0)</f>
        <v>24.53</v>
      </c>
      <c r="M54" s="120">
        <f t="shared" si="1"/>
        <v>73.58</v>
      </c>
    </row>
    <row r="55" spans="1:13" ht="15" x14ac:dyDescent="0.25">
      <c r="A55" s="106">
        <v>560084</v>
      </c>
      <c r="B55" s="107" t="s">
        <v>89</v>
      </c>
      <c r="C55" s="116">
        <f>VLOOKUP(A55,'[1]1Прил. АПП на 1 жителя'!$A$6:$O$65,15,0)</f>
        <v>2.15</v>
      </c>
      <c r="D55" s="117">
        <f>VLOOKUP(A55,'[1]2Прил.ПЦ от общего АПП'!$A$6:$O$65,15,0)</f>
        <v>2.16</v>
      </c>
      <c r="E55" s="117">
        <f>VLOOKUP(A55,'[1]3Прил.Диспанс.'!$A$6:$O$65,15,0)</f>
        <v>2.29</v>
      </c>
      <c r="F55" s="117">
        <f>VLOOKUP(A55,'[1]4Прил. НП'!$A$6:$O$65,15,0)</f>
        <v>0.06</v>
      </c>
      <c r="G55" s="117">
        <f>VLOOKUP(A55,'[1]5Вызовы СМП'!$A$6:$O$65,15,0)</f>
        <v>2.5</v>
      </c>
      <c r="H55" s="117">
        <f>VLOOKUP(A55,'[1]6. Уровень госп. ПН'!$A$6:$O$65,15,0)</f>
        <v>2.4900000000000002</v>
      </c>
      <c r="I55" s="117">
        <f>VLOOKUP(A55,'[1]7.Экстр.госпитализации'!$A$6:$O$65,15,0)</f>
        <v>0</v>
      </c>
      <c r="J55" s="117">
        <f>VLOOKUP(A55,'[1]7.АПП после инфаркта,инсульта'!$A$6:$G$65,7,0)</f>
        <v>0.3</v>
      </c>
      <c r="K55" s="118">
        <f t="shared" si="0"/>
        <v>11.95</v>
      </c>
      <c r="L55" s="119">
        <f>25*VLOOKUP(A55,'[1]8.Весовые коэф.'!$A$6:$G$65,7,0)+22.5*VLOOKUP(A55,'[1]8.Весовые коэф.'!$A$6:$G$65,6,0)</f>
        <v>24.35</v>
      </c>
      <c r="M55" s="120">
        <f t="shared" si="1"/>
        <v>49.08</v>
      </c>
    </row>
    <row r="56" spans="1:13" ht="26.25" x14ac:dyDescent="0.25">
      <c r="A56" s="106">
        <v>560085</v>
      </c>
      <c r="B56" s="107" t="s">
        <v>90</v>
      </c>
      <c r="C56" s="116">
        <f>VLOOKUP(A56,'[1]1Прил. АПП на 1 жителя'!$A$6:$O$65,15,0)</f>
        <v>2.82</v>
      </c>
      <c r="D56" s="117">
        <f>VLOOKUP(A56,'[1]2Прил.ПЦ от общего АПП'!$A$6:$O$65,15,0)</f>
        <v>4.6399999999999997</v>
      </c>
      <c r="E56" s="117">
        <f>VLOOKUP(A56,'[1]3Прил.Диспанс.'!$A$6:$O$65,15,0)</f>
        <v>4.83</v>
      </c>
      <c r="F56" s="117">
        <f>VLOOKUP(A56,'[1]4Прил. НП'!$A$6:$O$65,15,0)</f>
        <v>0.4</v>
      </c>
      <c r="G56" s="117">
        <f>VLOOKUP(A56,'[1]5Вызовы СМП'!$A$6:$O$65,15,0)</f>
        <v>2.5</v>
      </c>
      <c r="H56" s="117">
        <f>VLOOKUP(A56,'[1]6. Уровень госп. ПН'!$A$6:$O$65,15,0)</f>
        <v>2.5</v>
      </c>
      <c r="I56" s="117">
        <f>VLOOKUP(A56,'[1]7.Экстр.госпитализации'!$A$6:$O$65,15,0)</f>
        <v>0</v>
      </c>
      <c r="J56" s="117">
        <f>VLOOKUP(A56,'[1]7.АПП после инфаркта,инсульта'!$A$6:$G$65,7,0)</f>
        <v>0</v>
      </c>
      <c r="K56" s="118">
        <f t="shared" si="0"/>
        <v>17.690000000000001</v>
      </c>
      <c r="L56" s="119">
        <f>25*VLOOKUP(A56,'[1]8.Весовые коэф.'!$A$6:$G$65,7,0)+22.5*VLOOKUP(A56,'[1]8.Весовые коэф.'!$A$6:$G$65,6,0)</f>
        <v>24.9</v>
      </c>
      <c r="M56" s="120">
        <f t="shared" si="1"/>
        <v>71.040000000000006</v>
      </c>
    </row>
    <row r="57" spans="1:13" ht="26.25" x14ac:dyDescent="0.25">
      <c r="A57" s="106">
        <v>560086</v>
      </c>
      <c r="B57" s="107" t="s">
        <v>91</v>
      </c>
      <c r="C57" s="116">
        <f>VLOOKUP(A57,'[1]1Прил. АПП на 1 жителя'!$A$6:$O$65,15,0)</f>
        <v>3</v>
      </c>
      <c r="D57" s="117">
        <f>VLOOKUP(A57,'[1]2Прил.ПЦ от общего АПП'!$A$6:$O$65,15,0)</f>
        <v>0.15</v>
      </c>
      <c r="E57" s="117">
        <f>VLOOKUP(A57,'[1]3Прил.Диспанс.'!$A$6:$O$65,15,0)</f>
        <v>4.97</v>
      </c>
      <c r="F57" s="117">
        <f>VLOOKUP(A57,'[1]4Прил. НП'!$A$6:$O$65,15,0)</f>
        <v>0.75</v>
      </c>
      <c r="G57" s="117">
        <f>VLOOKUP(A57,'[1]5Вызовы СМП'!$A$6:$O$65,15,0)</f>
        <v>2.5</v>
      </c>
      <c r="H57" s="117">
        <f>VLOOKUP(A57,'[1]6. Уровень госп. ПН'!$A$6:$O$65,15,0)</f>
        <v>1.21</v>
      </c>
      <c r="I57" s="117">
        <f>VLOOKUP(A57,'[1]7.Экстр.госпитализации'!$A$6:$O$65,15,0)</f>
        <v>0</v>
      </c>
      <c r="J57" s="117">
        <f>VLOOKUP(A57,'[1]7.АПП после инфаркта,инсульта'!$A$6:$G$65,7,0)</f>
        <v>0.38</v>
      </c>
      <c r="K57" s="118">
        <f t="shared" si="0"/>
        <v>12.96</v>
      </c>
      <c r="L57" s="119">
        <f>25*VLOOKUP(A57,'[1]8.Весовые коэф.'!$A$6:$G$65,7,0)+22.5*VLOOKUP(A57,'[1]8.Весовые коэф.'!$A$6:$G$65,6,0)</f>
        <v>24.93</v>
      </c>
      <c r="M57" s="120">
        <f t="shared" si="1"/>
        <v>51.99</v>
      </c>
    </row>
    <row r="58" spans="1:13" ht="15" x14ac:dyDescent="0.25">
      <c r="A58" s="106">
        <v>560087</v>
      </c>
      <c r="B58" s="107" t="s">
        <v>92</v>
      </c>
      <c r="C58" s="116">
        <f>VLOOKUP(A58,'[1]1Прил. АПП на 1 жителя'!$A$6:$O$65,15,0)</f>
        <v>3.68</v>
      </c>
      <c r="D58" s="117">
        <f>VLOOKUP(A58,'[1]2Прил.ПЦ от общего АПП'!$A$6:$O$65,15,0)</f>
        <v>0</v>
      </c>
      <c r="E58" s="117">
        <f>VLOOKUP(A58,'[1]3Прил.Диспанс.'!$A$6:$O$65,15,0)</f>
        <v>2.33</v>
      </c>
      <c r="F58" s="117">
        <f>VLOOKUP(A58,'[1]4Прил. НП'!$A$6:$O$65,15,0)</f>
        <v>0.55000000000000004</v>
      </c>
      <c r="G58" s="117">
        <f>VLOOKUP(A58,'[1]5Вызовы СМП'!$A$6:$O$65,15,0)</f>
        <v>2.2000000000000002</v>
      </c>
      <c r="H58" s="117">
        <f>VLOOKUP(A58,'[1]6. Уровень госп. ПН'!$A$6:$O$65,15,0)</f>
        <v>2.5</v>
      </c>
      <c r="I58" s="117">
        <f>VLOOKUP(A58,'[1]7.Экстр.госпитализации'!$A$6:$O$65,15,0)</f>
        <v>0</v>
      </c>
      <c r="J58" s="117">
        <f>VLOOKUP(A58,'[1]7.АПП после инфаркта,инсульта'!$A$6:$G$65,7,0)</f>
        <v>0.83</v>
      </c>
      <c r="K58" s="118">
        <f t="shared" si="0"/>
        <v>12.09</v>
      </c>
      <c r="L58" s="119">
        <f>25*VLOOKUP(A58,'[1]8.Весовые коэф.'!$A$6:$G$65,7,0)+22.5*VLOOKUP(A58,'[1]8.Весовые коэф.'!$A$6:$G$65,6,0)</f>
        <v>25</v>
      </c>
      <c r="M58" s="120">
        <f t="shared" si="1"/>
        <v>48.36</v>
      </c>
    </row>
    <row r="59" spans="1:13" ht="26.25" x14ac:dyDescent="0.25">
      <c r="A59" s="106">
        <v>560088</v>
      </c>
      <c r="B59" s="107" t="s">
        <v>93</v>
      </c>
      <c r="C59" s="116">
        <f>VLOOKUP(A59,'[1]1Прил. АПП на 1 жителя'!$A$6:$O$65,15,0)</f>
        <v>2.56</v>
      </c>
      <c r="D59" s="117">
        <f>VLOOKUP(A59,'[1]2Прил.ПЦ от общего АПП'!$A$6:$O$65,15,0)</f>
        <v>4.4800000000000004</v>
      </c>
      <c r="E59" s="117">
        <f>VLOOKUP(A59,'[1]3Прил.Диспанс.'!$A$6:$O$65,15,0)</f>
        <v>3.71</v>
      </c>
      <c r="F59" s="117">
        <f>VLOOKUP(A59,'[1]4Прил. НП'!$A$6:$O$65,15,0)</f>
        <v>0.19</v>
      </c>
      <c r="G59" s="117">
        <f>VLOOKUP(A59,'[1]5Вызовы СМП'!$A$6:$O$65,15,0)</f>
        <v>2.5</v>
      </c>
      <c r="H59" s="117">
        <f>VLOOKUP(A59,'[1]6. Уровень госп. ПН'!$A$6:$O$65,15,0)</f>
        <v>2.5</v>
      </c>
      <c r="I59" s="117">
        <f>VLOOKUP(A59,'[1]7.Экстр.госпитализации'!$A$6:$O$65,15,0)</f>
        <v>0</v>
      </c>
      <c r="J59" s="117">
        <f>VLOOKUP(A59,'[1]7.АПП после инфаркта,инсульта'!$A$6:$G$65,7,0)</f>
        <v>0</v>
      </c>
      <c r="K59" s="118">
        <f t="shared" si="0"/>
        <v>15.94</v>
      </c>
      <c r="L59" s="119">
        <f>25*VLOOKUP(A59,'[1]8.Весовые коэф.'!$A$6:$G$65,7,0)+22.5*VLOOKUP(A59,'[1]8.Весовые коэф.'!$A$6:$G$65,6,0)</f>
        <v>25</v>
      </c>
      <c r="M59" s="120">
        <f t="shared" si="1"/>
        <v>63.76</v>
      </c>
    </row>
    <row r="60" spans="1:13" ht="26.25" x14ac:dyDescent="0.25">
      <c r="A60" s="106">
        <v>560089</v>
      </c>
      <c r="B60" s="107" t="s">
        <v>94</v>
      </c>
      <c r="C60" s="116">
        <f>VLOOKUP(A60,'[1]1Прил. АПП на 1 жителя'!$A$6:$O$65,15,0)</f>
        <v>5</v>
      </c>
      <c r="D60" s="117">
        <f>VLOOKUP(A60,'[1]2Прил.ПЦ от общего АПП'!$A$6:$O$65,15,0)</f>
        <v>1.51</v>
      </c>
      <c r="E60" s="117">
        <f>VLOOKUP(A60,'[1]3Прил.Диспанс.'!$A$6:$O$65,15,0)</f>
        <v>5</v>
      </c>
      <c r="F60" s="117">
        <f>VLOOKUP(A60,'[1]4Прил. НП'!$A$6:$O$65,15,0)</f>
        <v>1.07</v>
      </c>
      <c r="G60" s="117">
        <f>VLOOKUP(A60,'[1]5Вызовы СМП'!$A$6:$O$65,15,0)</f>
        <v>1.37</v>
      </c>
      <c r="H60" s="117">
        <f>VLOOKUP(A60,'[1]6. Уровень госп. ПН'!$A$6:$O$65,15,0)</f>
        <v>2.5</v>
      </c>
      <c r="I60" s="117">
        <f>VLOOKUP(A60,'[1]7.Экстр.госпитализации'!$A$6:$O$65,15,0)</f>
        <v>0</v>
      </c>
      <c r="J60" s="117">
        <f>VLOOKUP(A60,'[1]7.АПП после инфаркта,инсульта'!$A$6:$G$65,7,0)</f>
        <v>0.81</v>
      </c>
      <c r="K60" s="118">
        <f t="shared" si="0"/>
        <v>17.260000000000002</v>
      </c>
      <c r="L60" s="119">
        <f>25*VLOOKUP(A60,'[1]8.Весовые коэф.'!$A$6:$G$65,7,0)+22.5*VLOOKUP(A60,'[1]8.Весовые коэф.'!$A$6:$G$65,6,0)</f>
        <v>25</v>
      </c>
      <c r="M60" s="120">
        <f t="shared" si="1"/>
        <v>69.040000000000006</v>
      </c>
    </row>
    <row r="61" spans="1:13" ht="26.25" x14ac:dyDescent="0.25">
      <c r="A61" s="106">
        <v>560096</v>
      </c>
      <c r="B61" s="107" t="s">
        <v>95</v>
      </c>
      <c r="C61" s="116">
        <f>VLOOKUP(A61,'[1]1Прил. АПП на 1 жителя'!$A$6:$O$65,15,0)</f>
        <v>0.1</v>
      </c>
      <c r="D61" s="117">
        <f>VLOOKUP(A61,'[1]2Прил.ПЦ от общего АПП'!$A$6:$O$65,15,0)</f>
        <v>0.43</v>
      </c>
      <c r="E61" s="117">
        <f>VLOOKUP(A61,'[1]3Прил.Диспанс.'!$A$6:$O$65,15,0)</f>
        <v>0.16</v>
      </c>
      <c r="F61" s="117">
        <f>VLOOKUP(A61,'[1]4Прил. НП'!$A$6:$O$65,15,0)</f>
        <v>0.43</v>
      </c>
      <c r="G61" s="117">
        <f>VLOOKUP(A61,'[1]5Вызовы СМП'!$A$6:$O$65,15,0)</f>
        <v>2.5</v>
      </c>
      <c r="H61" s="117">
        <f>VLOOKUP(A61,'[1]6. Уровень госп. ПН'!$A$6:$O$65,15,0)</f>
        <v>2.48</v>
      </c>
      <c r="I61" s="117">
        <f>VLOOKUP(A61,'[1]7.Экстр.госпитализации'!$A$6:$O$65,15,0)</f>
        <v>0</v>
      </c>
      <c r="J61" s="117">
        <f>VLOOKUP(A61,'[1]7.АПП после инфаркта,инсульта'!$A$6:$G$65,7,0)</f>
        <v>0</v>
      </c>
      <c r="K61" s="118">
        <f t="shared" si="0"/>
        <v>6.1</v>
      </c>
      <c r="L61" s="119">
        <f>25*VLOOKUP(A61,'[1]8.Весовые коэф.'!$A$6:$G$65,7,0)+22.5*VLOOKUP(A61,'[1]8.Весовые коэф.'!$A$6:$G$65,6,0)</f>
        <v>24.85</v>
      </c>
      <c r="M61" s="120">
        <f t="shared" si="1"/>
        <v>24.55</v>
      </c>
    </row>
    <row r="62" spans="1:13" ht="15" x14ac:dyDescent="0.25">
      <c r="A62" s="106">
        <v>560098</v>
      </c>
      <c r="B62" s="107" t="s">
        <v>96</v>
      </c>
      <c r="C62" s="116">
        <f>VLOOKUP(A62,'[1]1Прил. АПП на 1 жителя'!$A$6:$O$65,15,0)</f>
        <v>0.2</v>
      </c>
      <c r="D62" s="117">
        <f>VLOOKUP(A62,'[1]2Прил.ПЦ от общего АПП'!$A$6:$O$65,15,0)</f>
        <v>2.52</v>
      </c>
      <c r="E62" s="117">
        <f>VLOOKUP(A62,'[1]3Прил.Диспанс.'!$A$6:$O$65,15,0)</f>
        <v>1.1399999999999999</v>
      </c>
      <c r="F62" s="117">
        <f>VLOOKUP(A62,'[1]4Прил. НП'!$A$6:$O$65,15,0)</f>
        <v>0.26</v>
      </c>
      <c r="G62" s="117">
        <f>VLOOKUP(A62,'[1]5Вызовы СМП'!$A$6:$O$65,15,0)</f>
        <v>2.5</v>
      </c>
      <c r="H62" s="117">
        <f>VLOOKUP(A62,'[1]6. Уровень госп. ПН'!$A$6:$O$65,15,0)</f>
        <v>2.5</v>
      </c>
      <c r="I62" s="117">
        <f>VLOOKUP(A62,'[1]7.Экстр.госпитализации'!$A$6:$O$65,15,0)</f>
        <v>0</v>
      </c>
      <c r="J62" s="117">
        <f>VLOOKUP(A62,'[1]7.АПП после инфаркта,инсульта'!$A$6:$G$65,7,0)</f>
        <v>0.81</v>
      </c>
      <c r="K62" s="118">
        <f t="shared" si="0"/>
        <v>9.93</v>
      </c>
      <c r="L62" s="119">
        <f>25*VLOOKUP(A62,'[1]8.Весовые коэф.'!$A$6:$G$65,7,0)+22.5*VLOOKUP(A62,'[1]8.Весовые коэф.'!$A$6:$G$65,6,0)</f>
        <v>25</v>
      </c>
      <c r="M62" s="120">
        <f t="shared" si="1"/>
        <v>39.72</v>
      </c>
    </row>
    <row r="63" spans="1:13" s="77" customFormat="1" ht="26.25" x14ac:dyDescent="0.25">
      <c r="A63" s="106">
        <v>560099</v>
      </c>
      <c r="B63" s="107" t="s">
        <v>97</v>
      </c>
      <c r="C63" s="116">
        <f>VLOOKUP(A63,'[1]1Прил. АПП на 1 жителя'!$A$6:$O$65,15,0)</f>
        <v>0.2</v>
      </c>
      <c r="D63" s="117">
        <f>VLOOKUP(A63,'[1]2Прил.ПЦ от общего АПП'!$A$6:$O$65,15,0)</f>
        <v>2.61</v>
      </c>
      <c r="E63" s="117">
        <f>VLOOKUP(A63,'[1]3Прил.Диспанс.'!$A$6:$O$65,15,0)</f>
        <v>0</v>
      </c>
      <c r="F63" s="117">
        <f>VLOOKUP(A63,'[1]4Прил. НП'!$A$6:$O$65,15,0)</f>
        <v>0.84</v>
      </c>
      <c r="G63" s="117">
        <f>VLOOKUP(A63,'[1]5Вызовы СМП'!$A$6:$O$65,15,0)</f>
        <v>2.5</v>
      </c>
      <c r="H63" s="117">
        <f>VLOOKUP(A63,'[1]6. Уровень госп. ПН'!$A$6:$O$65,15,0)</f>
        <v>2.4</v>
      </c>
      <c r="I63" s="117">
        <f>VLOOKUP(A63,'[1]7.Экстр.госпитализации'!$A$6:$O$65,15,0)</f>
        <v>0</v>
      </c>
      <c r="J63" s="117">
        <f>VLOOKUP(A63,'[1]7.АПП после инфаркта,инсульта'!$A$6:$G$65,7,0)</f>
        <v>0</v>
      </c>
      <c r="K63" s="118">
        <f t="shared" si="0"/>
        <v>8.5500000000000007</v>
      </c>
      <c r="L63" s="119">
        <f>25*VLOOKUP(A63,'[1]8.Весовые коэф.'!$A$6:$G$65,7,0)+22.5*VLOOKUP(A63,'[1]8.Весовые коэф.'!$A$6:$G$65,6,0)</f>
        <v>24.85</v>
      </c>
      <c r="M63" s="120">
        <f t="shared" si="1"/>
        <v>34.409999999999997</v>
      </c>
    </row>
    <row r="64" spans="1:13" ht="39" x14ac:dyDescent="0.25">
      <c r="A64" s="106">
        <v>560206</v>
      </c>
      <c r="B64" s="107" t="s">
        <v>98</v>
      </c>
      <c r="C64" s="116">
        <f>VLOOKUP(A64,'[1]1Прил. АПП на 1 жителя'!$A$6:$O$65,15,0)</f>
        <v>3.59</v>
      </c>
      <c r="D64" s="117">
        <f>VLOOKUP(A64,'[1]2Прил.ПЦ от общего АПП'!$A$6:$O$65,15,0)</f>
        <v>4</v>
      </c>
      <c r="E64" s="117">
        <f>VLOOKUP(A64,'[1]3Прил.Диспанс.'!$A$6:$O$65,15,0)</f>
        <v>3.66</v>
      </c>
      <c r="F64" s="117">
        <f>VLOOKUP(A64,'[1]4Прил. НП'!$A$6:$O$65,15,0)</f>
        <v>0.45</v>
      </c>
      <c r="G64" s="117">
        <f>VLOOKUP(A64,'[1]5Вызовы СМП'!$A$6:$O$65,15,0)</f>
        <v>2.5</v>
      </c>
      <c r="H64" s="117">
        <f>VLOOKUP(A64,'[1]6. Уровень госп. ПН'!$A$6:$O$65,15,0)</f>
        <v>2.5</v>
      </c>
      <c r="I64" s="117">
        <f>VLOOKUP(A64,'[1]7.Экстр.госпитализации'!$A$6:$O$65,15,0)</f>
        <v>0</v>
      </c>
      <c r="J64" s="117">
        <f>VLOOKUP(A64,'[1]7.АПП после инфаркта,инсульта'!$A$6:$G$65,7,0)</f>
        <v>0.49</v>
      </c>
      <c r="K64" s="118">
        <f t="shared" si="0"/>
        <v>17.190000000000001</v>
      </c>
      <c r="L64" s="119">
        <f>25*VLOOKUP(A64,'[1]8.Весовые коэф.'!$A$6:$G$65,7,0)+22.5*VLOOKUP(A64,'[1]8.Весовые коэф.'!$A$6:$G$65,6,0)</f>
        <v>25</v>
      </c>
      <c r="M64" s="120">
        <f t="shared" si="1"/>
        <v>68.760000000000005</v>
      </c>
    </row>
    <row r="65" spans="1:13" ht="39" x14ac:dyDescent="0.25">
      <c r="A65" s="121">
        <v>560214</v>
      </c>
      <c r="B65" s="107" t="s">
        <v>99</v>
      </c>
      <c r="C65" s="116">
        <f>VLOOKUP(A65,'[1]1Прил. АПП на 1 жителя'!$A$6:$O$65,15,0)</f>
        <v>4.0999999999999996</v>
      </c>
      <c r="D65" s="117">
        <f>VLOOKUP(A65,'[1]2Прил.ПЦ от общего АПП'!$A$6:$O$65,15,0)</f>
        <v>2.0499999999999998</v>
      </c>
      <c r="E65" s="117">
        <f>VLOOKUP(A65,'[1]3Прил.Диспанс.'!$A$6:$O$65,15,0)</f>
        <v>0.72</v>
      </c>
      <c r="F65" s="117">
        <f>VLOOKUP(A65,'[1]4Прил. НП'!$A$6:$O$65,15,0)</f>
        <v>0.55000000000000004</v>
      </c>
      <c r="G65" s="117">
        <f>VLOOKUP(A65,'[1]5Вызовы СМП'!$A$6:$O$65,15,0)</f>
        <v>2.5</v>
      </c>
      <c r="H65" s="117">
        <f>VLOOKUP(A65,'[1]6. Уровень госп. ПН'!$A$6:$O$65,15,0)</f>
        <v>2.5</v>
      </c>
      <c r="I65" s="117">
        <f>VLOOKUP(A65,'[1]7.Экстр.госпитализации'!$A$6:$O$65,15,0)</f>
        <v>0</v>
      </c>
      <c r="J65" s="117">
        <f>VLOOKUP(A65,'[1]7.АПП после инфаркта,инсульта'!$A$6:$G$65,7,0)</f>
        <v>0.46</v>
      </c>
      <c r="K65" s="118">
        <f t="shared" si="0"/>
        <v>12.88</v>
      </c>
      <c r="L65" s="119">
        <f>25*VLOOKUP(A65,'[1]8.Весовые коэф.'!$A$6:$G$65,7,0)+22.5*VLOOKUP(A65,'[1]8.Весовые коэф.'!$A$6:$G$65,6,0)</f>
        <v>24.4</v>
      </c>
      <c r="M65" s="120">
        <f>100/L65*K65</f>
        <v>52.79</v>
      </c>
    </row>
  </sheetData>
  <mergeCells count="6">
    <mergeCell ref="K1:M1"/>
    <mergeCell ref="A2:M2"/>
    <mergeCell ref="A3:A5"/>
    <mergeCell ref="K3:K5"/>
    <mergeCell ref="L3:L5"/>
    <mergeCell ref="M3:M5"/>
  </mergeCells>
  <pageMargins left="0.7" right="0.7" top="0.75" bottom="0.75" header="0.3" footer="0.3"/>
  <pageSetup paperSize="9" scale="5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view="pageBreakPreview" zoomScale="136" zoomScaleNormal="100" zoomScaleSheetLayoutView="136" workbookViewId="0">
      <pane xSplit="2" ySplit="4" topLeftCell="C57" activePane="bottomRight" state="frozen"/>
      <selection pane="topRight" activeCell="C1" sqref="C1"/>
      <selection pane="bottomLeft" activeCell="A5" sqref="A5"/>
      <selection pane="bottomRight" activeCell="N59" sqref="N59"/>
    </sheetView>
  </sheetViews>
  <sheetFormatPr defaultRowHeight="11.25" x14ac:dyDescent="0.2"/>
  <cols>
    <col min="1" max="1" width="9.83203125" style="1" customWidth="1"/>
    <col min="2" max="2" width="35.1640625" style="64" customWidth="1"/>
    <col min="3" max="3" width="25" customWidth="1"/>
    <col min="4" max="4" width="25.33203125" customWidth="1"/>
    <col min="5" max="5" width="22" customWidth="1"/>
    <col min="6" max="6" width="19.6640625" customWidth="1"/>
    <col min="7" max="7" width="17.33203125" customWidth="1"/>
    <col min="255" max="255" width="9.83203125" customWidth="1"/>
    <col min="256" max="256" width="35.33203125" customWidth="1"/>
    <col min="257" max="257" width="19.5" customWidth="1"/>
    <col min="258" max="258" width="21" customWidth="1"/>
    <col min="259" max="259" width="17.5" customWidth="1"/>
    <col min="260" max="260" width="15.5" customWidth="1"/>
    <col min="261" max="261" width="17.33203125" customWidth="1"/>
    <col min="511" max="511" width="9.83203125" customWidth="1"/>
    <col min="512" max="512" width="35.33203125" customWidth="1"/>
    <col min="513" max="513" width="19.5" customWidth="1"/>
    <col min="514" max="514" width="21" customWidth="1"/>
    <col min="515" max="515" width="17.5" customWidth="1"/>
    <col min="516" max="516" width="15.5" customWidth="1"/>
    <col min="517" max="517" width="17.33203125" customWidth="1"/>
    <col min="767" max="767" width="9.83203125" customWidth="1"/>
    <col min="768" max="768" width="35.33203125" customWidth="1"/>
    <col min="769" max="769" width="19.5" customWidth="1"/>
    <col min="770" max="770" width="21" customWidth="1"/>
    <col min="771" max="771" width="17.5" customWidth="1"/>
    <col min="772" max="772" width="15.5" customWidth="1"/>
    <col min="773" max="773" width="17.33203125" customWidth="1"/>
    <col min="1023" max="1023" width="9.83203125" customWidth="1"/>
    <col min="1024" max="1024" width="35.33203125" customWidth="1"/>
    <col min="1025" max="1025" width="19.5" customWidth="1"/>
    <col min="1026" max="1026" width="21" customWidth="1"/>
    <col min="1027" max="1027" width="17.5" customWidth="1"/>
    <col min="1028" max="1028" width="15.5" customWidth="1"/>
    <col min="1029" max="1029" width="17.33203125" customWidth="1"/>
    <col min="1279" max="1279" width="9.83203125" customWidth="1"/>
    <col min="1280" max="1280" width="35.33203125" customWidth="1"/>
    <col min="1281" max="1281" width="19.5" customWidth="1"/>
    <col min="1282" max="1282" width="21" customWidth="1"/>
    <col min="1283" max="1283" width="17.5" customWidth="1"/>
    <col min="1284" max="1284" width="15.5" customWidth="1"/>
    <col min="1285" max="1285" width="17.33203125" customWidth="1"/>
    <col min="1535" max="1535" width="9.83203125" customWidth="1"/>
    <col min="1536" max="1536" width="35.33203125" customWidth="1"/>
    <col min="1537" max="1537" width="19.5" customWidth="1"/>
    <col min="1538" max="1538" width="21" customWidth="1"/>
    <col min="1539" max="1539" width="17.5" customWidth="1"/>
    <col min="1540" max="1540" width="15.5" customWidth="1"/>
    <col min="1541" max="1541" width="17.33203125" customWidth="1"/>
    <col min="1791" max="1791" width="9.83203125" customWidth="1"/>
    <col min="1792" max="1792" width="35.33203125" customWidth="1"/>
    <col min="1793" max="1793" width="19.5" customWidth="1"/>
    <col min="1794" max="1794" width="21" customWidth="1"/>
    <col min="1795" max="1795" width="17.5" customWidth="1"/>
    <col min="1796" max="1796" width="15.5" customWidth="1"/>
    <col min="1797" max="1797" width="17.33203125" customWidth="1"/>
    <col min="2047" max="2047" width="9.83203125" customWidth="1"/>
    <col min="2048" max="2048" width="35.33203125" customWidth="1"/>
    <col min="2049" max="2049" width="19.5" customWidth="1"/>
    <col min="2050" max="2050" width="21" customWidth="1"/>
    <col min="2051" max="2051" width="17.5" customWidth="1"/>
    <col min="2052" max="2052" width="15.5" customWidth="1"/>
    <col min="2053" max="2053" width="17.33203125" customWidth="1"/>
    <col min="2303" max="2303" width="9.83203125" customWidth="1"/>
    <col min="2304" max="2304" width="35.33203125" customWidth="1"/>
    <col min="2305" max="2305" width="19.5" customWidth="1"/>
    <col min="2306" max="2306" width="21" customWidth="1"/>
    <col min="2307" max="2307" width="17.5" customWidth="1"/>
    <col min="2308" max="2308" width="15.5" customWidth="1"/>
    <col min="2309" max="2309" width="17.33203125" customWidth="1"/>
    <col min="2559" max="2559" width="9.83203125" customWidth="1"/>
    <col min="2560" max="2560" width="35.33203125" customWidth="1"/>
    <col min="2561" max="2561" width="19.5" customWidth="1"/>
    <col min="2562" max="2562" width="21" customWidth="1"/>
    <col min="2563" max="2563" width="17.5" customWidth="1"/>
    <col min="2564" max="2564" width="15.5" customWidth="1"/>
    <col min="2565" max="2565" width="17.33203125" customWidth="1"/>
    <col min="2815" max="2815" width="9.83203125" customWidth="1"/>
    <col min="2816" max="2816" width="35.33203125" customWidth="1"/>
    <col min="2817" max="2817" width="19.5" customWidth="1"/>
    <col min="2818" max="2818" width="21" customWidth="1"/>
    <col min="2819" max="2819" width="17.5" customWidth="1"/>
    <col min="2820" max="2820" width="15.5" customWidth="1"/>
    <col min="2821" max="2821" width="17.33203125" customWidth="1"/>
    <col min="3071" max="3071" width="9.83203125" customWidth="1"/>
    <col min="3072" max="3072" width="35.33203125" customWidth="1"/>
    <col min="3073" max="3073" width="19.5" customWidth="1"/>
    <col min="3074" max="3074" width="21" customWidth="1"/>
    <col min="3075" max="3075" width="17.5" customWidth="1"/>
    <col min="3076" max="3076" width="15.5" customWidth="1"/>
    <col min="3077" max="3077" width="17.33203125" customWidth="1"/>
    <col min="3327" max="3327" width="9.83203125" customWidth="1"/>
    <col min="3328" max="3328" width="35.33203125" customWidth="1"/>
    <col min="3329" max="3329" width="19.5" customWidth="1"/>
    <col min="3330" max="3330" width="21" customWidth="1"/>
    <col min="3331" max="3331" width="17.5" customWidth="1"/>
    <col min="3332" max="3332" width="15.5" customWidth="1"/>
    <col min="3333" max="3333" width="17.33203125" customWidth="1"/>
    <col min="3583" max="3583" width="9.83203125" customWidth="1"/>
    <col min="3584" max="3584" width="35.33203125" customWidth="1"/>
    <col min="3585" max="3585" width="19.5" customWidth="1"/>
    <col min="3586" max="3586" width="21" customWidth="1"/>
    <col min="3587" max="3587" width="17.5" customWidth="1"/>
    <col min="3588" max="3588" width="15.5" customWidth="1"/>
    <col min="3589" max="3589" width="17.33203125" customWidth="1"/>
    <col min="3839" max="3839" width="9.83203125" customWidth="1"/>
    <col min="3840" max="3840" width="35.33203125" customWidth="1"/>
    <col min="3841" max="3841" width="19.5" customWidth="1"/>
    <col min="3842" max="3842" width="21" customWidth="1"/>
    <col min="3843" max="3843" width="17.5" customWidth="1"/>
    <col min="3844" max="3844" width="15.5" customWidth="1"/>
    <col min="3845" max="3845" width="17.33203125" customWidth="1"/>
    <col min="4095" max="4095" width="9.83203125" customWidth="1"/>
    <col min="4096" max="4096" width="35.33203125" customWidth="1"/>
    <col min="4097" max="4097" width="19.5" customWidth="1"/>
    <col min="4098" max="4098" width="21" customWidth="1"/>
    <col min="4099" max="4099" width="17.5" customWidth="1"/>
    <col min="4100" max="4100" width="15.5" customWidth="1"/>
    <col min="4101" max="4101" width="17.33203125" customWidth="1"/>
    <col min="4351" max="4351" width="9.83203125" customWidth="1"/>
    <col min="4352" max="4352" width="35.33203125" customWidth="1"/>
    <col min="4353" max="4353" width="19.5" customWidth="1"/>
    <col min="4354" max="4354" width="21" customWidth="1"/>
    <col min="4355" max="4355" width="17.5" customWidth="1"/>
    <col min="4356" max="4356" width="15.5" customWidth="1"/>
    <col min="4357" max="4357" width="17.33203125" customWidth="1"/>
    <col min="4607" max="4607" width="9.83203125" customWidth="1"/>
    <col min="4608" max="4608" width="35.33203125" customWidth="1"/>
    <col min="4609" max="4609" width="19.5" customWidth="1"/>
    <col min="4610" max="4610" width="21" customWidth="1"/>
    <col min="4611" max="4611" width="17.5" customWidth="1"/>
    <col min="4612" max="4612" width="15.5" customWidth="1"/>
    <col min="4613" max="4613" width="17.33203125" customWidth="1"/>
    <col min="4863" max="4863" width="9.83203125" customWidth="1"/>
    <col min="4864" max="4864" width="35.33203125" customWidth="1"/>
    <col min="4865" max="4865" width="19.5" customWidth="1"/>
    <col min="4866" max="4866" width="21" customWidth="1"/>
    <col min="4867" max="4867" width="17.5" customWidth="1"/>
    <col min="4868" max="4868" width="15.5" customWidth="1"/>
    <col min="4869" max="4869" width="17.33203125" customWidth="1"/>
    <col min="5119" max="5119" width="9.83203125" customWidth="1"/>
    <col min="5120" max="5120" width="35.33203125" customWidth="1"/>
    <col min="5121" max="5121" width="19.5" customWidth="1"/>
    <col min="5122" max="5122" width="21" customWidth="1"/>
    <col min="5123" max="5123" width="17.5" customWidth="1"/>
    <col min="5124" max="5124" width="15.5" customWidth="1"/>
    <col min="5125" max="5125" width="17.33203125" customWidth="1"/>
    <col min="5375" max="5375" width="9.83203125" customWidth="1"/>
    <col min="5376" max="5376" width="35.33203125" customWidth="1"/>
    <col min="5377" max="5377" width="19.5" customWidth="1"/>
    <col min="5378" max="5378" width="21" customWidth="1"/>
    <col min="5379" max="5379" width="17.5" customWidth="1"/>
    <col min="5380" max="5380" width="15.5" customWidth="1"/>
    <col min="5381" max="5381" width="17.33203125" customWidth="1"/>
    <col min="5631" max="5631" width="9.83203125" customWidth="1"/>
    <col min="5632" max="5632" width="35.33203125" customWidth="1"/>
    <col min="5633" max="5633" width="19.5" customWidth="1"/>
    <col min="5634" max="5634" width="21" customWidth="1"/>
    <col min="5635" max="5635" width="17.5" customWidth="1"/>
    <col min="5636" max="5636" width="15.5" customWidth="1"/>
    <col min="5637" max="5637" width="17.33203125" customWidth="1"/>
    <col min="5887" max="5887" width="9.83203125" customWidth="1"/>
    <col min="5888" max="5888" width="35.33203125" customWidth="1"/>
    <col min="5889" max="5889" width="19.5" customWidth="1"/>
    <col min="5890" max="5890" width="21" customWidth="1"/>
    <col min="5891" max="5891" width="17.5" customWidth="1"/>
    <col min="5892" max="5892" width="15.5" customWidth="1"/>
    <col min="5893" max="5893" width="17.33203125" customWidth="1"/>
    <col min="6143" max="6143" width="9.83203125" customWidth="1"/>
    <col min="6144" max="6144" width="35.33203125" customWidth="1"/>
    <col min="6145" max="6145" width="19.5" customWidth="1"/>
    <col min="6146" max="6146" width="21" customWidth="1"/>
    <col min="6147" max="6147" width="17.5" customWidth="1"/>
    <col min="6148" max="6148" width="15.5" customWidth="1"/>
    <col min="6149" max="6149" width="17.33203125" customWidth="1"/>
    <col min="6399" max="6399" width="9.83203125" customWidth="1"/>
    <col min="6400" max="6400" width="35.33203125" customWidth="1"/>
    <col min="6401" max="6401" width="19.5" customWidth="1"/>
    <col min="6402" max="6402" width="21" customWidth="1"/>
    <col min="6403" max="6403" width="17.5" customWidth="1"/>
    <col min="6404" max="6404" width="15.5" customWidth="1"/>
    <col min="6405" max="6405" width="17.33203125" customWidth="1"/>
    <col min="6655" max="6655" width="9.83203125" customWidth="1"/>
    <col min="6656" max="6656" width="35.33203125" customWidth="1"/>
    <col min="6657" max="6657" width="19.5" customWidth="1"/>
    <col min="6658" max="6658" width="21" customWidth="1"/>
    <col min="6659" max="6659" width="17.5" customWidth="1"/>
    <col min="6660" max="6660" width="15.5" customWidth="1"/>
    <col min="6661" max="6661" width="17.33203125" customWidth="1"/>
    <col min="6911" max="6911" width="9.83203125" customWidth="1"/>
    <col min="6912" max="6912" width="35.33203125" customWidth="1"/>
    <col min="6913" max="6913" width="19.5" customWidth="1"/>
    <col min="6914" max="6914" width="21" customWidth="1"/>
    <col min="6915" max="6915" width="17.5" customWidth="1"/>
    <col min="6916" max="6916" width="15.5" customWidth="1"/>
    <col min="6917" max="6917" width="17.33203125" customWidth="1"/>
    <col min="7167" max="7167" width="9.83203125" customWidth="1"/>
    <col min="7168" max="7168" width="35.33203125" customWidth="1"/>
    <col min="7169" max="7169" width="19.5" customWidth="1"/>
    <col min="7170" max="7170" width="21" customWidth="1"/>
    <col min="7171" max="7171" width="17.5" customWidth="1"/>
    <col min="7172" max="7172" width="15.5" customWidth="1"/>
    <col min="7173" max="7173" width="17.33203125" customWidth="1"/>
    <col min="7423" max="7423" width="9.83203125" customWidth="1"/>
    <col min="7424" max="7424" width="35.33203125" customWidth="1"/>
    <col min="7425" max="7425" width="19.5" customWidth="1"/>
    <col min="7426" max="7426" width="21" customWidth="1"/>
    <col min="7427" max="7427" width="17.5" customWidth="1"/>
    <col min="7428" max="7428" width="15.5" customWidth="1"/>
    <col min="7429" max="7429" width="17.33203125" customWidth="1"/>
    <col min="7679" max="7679" width="9.83203125" customWidth="1"/>
    <col min="7680" max="7680" width="35.33203125" customWidth="1"/>
    <col min="7681" max="7681" width="19.5" customWidth="1"/>
    <col min="7682" max="7682" width="21" customWidth="1"/>
    <col min="7683" max="7683" width="17.5" customWidth="1"/>
    <col min="7684" max="7684" width="15.5" customWidth="1"/>
    <col min="7685" max="7685" width="17.33203125" customWidth="1"/>
    <col min="7935" max="7935" width="9.83203125" customWidth="1"/>
    <col min="7936" max="7936" width="35.33203125" customWidth="1"/>
    <col min="7937" max="7937" width="19.5" customWidth="1"/>
    <col min="7938" max="7938" width="21" customWidth="1"/>
    <col min="7939" max="7939" width="17.5" customWidth="1"/>
    <col min="7940" max="7940" width="15.5" customWidth="1"/>
    <col min="7941" max="7941" width="17.33203125" customWidth="1"/>
    <col min="8191" max="8191" width="9.83203125" customWidth="1"/>
    <col min="8192" max="8192" width="35.33203125" customWidth="1"/>
    <col min="8193" max="8193" width="19.5" customWidth="1"/>
    <col min="8194" max="8194" width="21" customWidth="1"/>
    <col min="8195" max="8195" width="17.5" customWidth="1"/>
    <col min="8196" max="8196" width="15.5" customWidth="1"/>
    <col min="8197" max="8197" width="17.33203125" customWidth="1"/>
    <col min="8447" max="8447" width="9.83203125" customWidth="1"/>
    <col min="8448" max="8448" width="35.33203125" customWidth="1"/>
    <col min="8449" max="8449" width="19.5" customWidth="1"/>
    <col min="8450" max="8450" width="21" customWidth="1"/>
    <col min="8451" max="8451" width="17.5" customWidth="1"/>
    <col min="8452" max="8452" width="15.5" customWidth="1"/>
    <col min="8453" max="8453" width="17.33203125" customWidth="1"/>
    <col min="8703" max="8703" width="9.83203125" customWidth="1"/>
    <col min="8704" max="8704" width="35.33203125" customWidth="1"/>
    <col min="8705" max="8705" width="19.5" customWidth="1"/>
    <col min="8706" max="8706" width="21" customWidth="1"/>
    <col min="8707" max="8707" width="17.5" customWidth="1"/>
    <col min="8708" max="8708" width="15.5" customWidth="1"/>
    <col min="8709" max="8709" width="17.33203125" customWidth="1"/>
    <col min="8959" max="8959" width="9.83203125" customWidth="1"/>
    <col min="8960" max="8960" width="35.33203125" customWidth="1"/>
    <col min="8961" max="8961" width="19.5" customWidth="1"/>
    <col min="8962" max="8962" width="21" customWidth="1"/>
    <col min="8963" max="8963" width="17.5" customWidth="1"/>
    <col min="8964" max="8964" width="15.5" customWidth="1"/>
    <col min="8965" max="8965" width="17.33203125" customWidth="1"/>
    <col min="9215" max="9215" width="9.83203125" customWidth="1"/>
    <col min="9216" max="9216" width="35.33203125" customWidth="1"/>
    <col min="9217" max="9217" width="19.5" customWidth="1"/>
    <col min="9218" max="9218" width="21" customWidth="1"/>
    <col min="9219" max="9219" width="17.5" customWidth="1"/>
    <col min="9220" max="9220" width="15.5" customWidth="1"/>
    <col min="9221" max="9221" width="17.33203125" customWidth="1"/>
    <col min="9471" max="9471" width="9.83203125" customWidth="1"/>
    <col min="9472" max="9472" width="35.33203125" customWidth="1"/>
    <col min="9473" max="9473" width="19.5" customWidth="1"/>
    <col min="9474" max="9474" width="21" customWidth="1"/>
    <col min="9475" max="9475" width="17.5" customWidth="1"/>
    <col min="9476" max="9476" width="15.5" customWidth="1"/>
    <col min="9477" max="9477" width="17.33203125" customWidth="1"/>
    <col min="9727" max="9727" width="9.83203125" customWidth="1"/>
    <col min="9728" max="9728" width="35.33203125" customWidth="1"/>
    <col min="9729" max="9729" width="19.5" customWidth="1"/>
    <col min="9730" max="9730" width="21" customWidth="1"/>
    <col min="9731" max="9731" width="17.5" customWidth="1"/>
    <col min="9732" max="9732" width="15.5" customWidth="1"/>
    <col min="9733" max="9733" width="17.33203125" customWidth="1"/>
    <col min="9983" max="9983" width="9.83203125" customWidth="1"/>
    <col min="9984" max="9984" width="35.33203125" customWidth="1"/>
    <col min="9985" max="9985" width="19.5" customWidth="1"/>
    <col min="9986" max="9986" width="21" customWidth="1"/>
    <col min="9987" max="9987" width="17.5" customWidth="1"/>
    <col min="9988" max="9988" width="15.5" customWidth="1"/>
    <col min="9989" max="9989" width="17.33203125" customWidth="1"/>
    <col min="10239" max="10239" width="9.83203125" customWidth="1"/>
    <col min="10240" max="10240" width="35.33203125" customWidth="1"/>
    <col min="10241" max="10241" width="19.5" customWidth="1"/>
    <col min="10242" max="10242" width="21" customWidth="1"/>
    <col min="10243" max="10243" width="17.5" customWidth="1"/>
    <col min="10244" max="10244" width="15.5" customWidth="1"/>
    <col min="10245" max="10245" width="17.33203125" customWidth="1"/>
    <col min="10495" max="10495" width="9.83203125" customWidth="1"/>
    <col min="10496" max="10496" width="35.33203125" customWidth="1"/>
    <col min="10497" max="10497" width="19.5" customWidth="1"/>
    <col min="10498" max="10498" width="21" customWidth="1"/>
    <col min="10499" max="10499" width="17.5" customWidth="1"/>
    <col min="10500" max="10500" width="15.5" customWidth="1"/>
    <col min="10501" max="10501" width="17.33203125" customWidth="1"/>
    <col min="10751" max="10751" width="9.83203125" customWidth="1"/>
    <col min="10752" max="10752" width="35.33203125" customWidth="1"/>
    <col min="10753" max="10753" width="19.5" customWidth="1"/>
    <col min="10754" max="10754" width="21" customWidth="1"/>
    <col min="10755" max="10755" width="17.5" customWidth="1"/>
    <col min="10756" max="10756" width="15.5" customWidth="1"/>
    <col min="10757" max="10757" width="17.33203125" customWidth="1"/>
    <col min="11007" max="11007" width="9.83203125" customWidth="1"/>
    <col min="11008" max="11008" width="35.33203125" customWidth="1"/>
    <col min="11009" max="11009" width="19.5" customWidth="1"/>
    <col min="11010" max="11010" width="21" customWidth="1"/>
    <col min="11011" max="11011" width="17.5" customWidth="1"/>
    <col min="11012" max="11012" width="15.5" customWidth="1"/>
    <col min="11013" max="11013" width="17.33203125" customWidth="1"/>
    <col min="11263" max="11263" width="9.83203125" customWidth="1"/>
    <col min="11264" max="11264" width="35.33203125" customWidth="1"/>
    <col min="11265" max="11265" width="19.5" customWidth="1"/>
    <col min="11266" max="11266" width="21" customWidth="1"/>
    <col min="11267" max="11267" width="17.5" customWidth="1"/>
    <col min="11268" max="11268" width="15.5" customWidth="1"/>
    <col min="11269" max="11269" width="17.33203125" customWidth="1"/>
    <col min="11519" max="11519" width="9.83203125" customWidth="1"/>
    <col min="11520" max="11520" width="35.33203125" customWidth="1"/>
    <col min="11521" max="11521" width="19.5" customWidth="1"/>
    <col min="11522" max="11522" width="21" customWidth="1"/>
    <col min="11523" max="11523" width="17.5" customWidth="1"/>
    <col min="11524" max="11524" width="15.5" customWidth="1"/>
    <col min="11525" max="11525" width="17.33203125" customWidth="1"/>
    <col min="11775" max="11775" width="9.83203125" customWidth="1"/>
    <col min="11776" max="11776" width="35.33203125" customWidth="1"/>
    <col min="11777" max="11777" width="19.5" customWidth="1"/>
    <col min="11778" max="11778" width="21" customWidth="1"/>
    <col min="11779" max="11779" width="17.5" customWidth="1"/>
    <col min="11780" max="11780" width="15.5" customWidth="1"/>
    <col min="11781" max="11781" width="17.33203125" customWidth="1"/>
    <col min="12031" max="12031" width="9.83203125" customWidth="1"/>
    <col min="12032" max="12032" width="35.33203125" customWidth="1"/>
    <col min="12033" max="12033" width="19.5" customWidth="1"/>
    <col min="12034" max="12034" width="21" customWidth="1"/>
    <col min="12035" max="12035" width="17.5" customWidth="1"/>
    <col min="12036" max="12036" width="15.5" customWidth="1"/>
    <col min="12037" max="12037" width="17.33203125" customWidth="1"/>
    <col min="12287" max="12287" width="9.83203125" customWidth="1"/>
    <col min="12288" max="12288" width="35.33203125" customWidth="1"/>
    <col min="12289" max="12289" width="19.5" customWidth="1"/>
    <col min="12290" max="12290" width="21" customWidth="1"/>
    <col min="12291" max="12291" width="17.5" customWidth="1"/>
    <col min="12292" max="12292" width="15.5" customWidth="1"/>
    <col min="12293" max="12293" width="17.33203125" customWidth="1"/>
    <col min="12543" max="12543" width="9.83203125" customWidth="1"/>
    <col min="12544" max="12544" width="35.33203125" customWidth="1"/>
    <col min="12545" max="12545" width="19.5" customWidth="1"/>
    <col min="12546" max="12546" width="21" customWidth="1"/>
    <col min="12547" max="12547" width="17.5" customWidth="1"/>
    <col min="12548" max="12548" width="15.5" customWidth="1"/>
    <col min="12549" max="12549" width="17.33203125" customWidth="1"/>
    <col min="12799" max="12799" width="9.83203125" customWidth="1"/>
    <col min="12800" max="12800" width="35.33203125" customWidth="1"/>
    <col min="12801" max="12801" width="19.5" customWidth="1"/>
    <col min="12802" max="12802" width="21" customWidth="1"/>
    <col min="12803" max="12803" width="17.5" customWidth="1"/>
    <col min="12804" max="12804" width="15.5" customWidth="1"/>
    <col min="12805" max="12805" width="17.33203125" customWidth="1"/>
    <col min="13055" max="13055" width="9.83203125" customWidth="1"/>
    <col min="13056" max="13056" width="35.33203125" customWidth="1"/>
    <col min="13057" max="13057" width="19.5" customWidth="1"/>
    <col min="13058" max="13058" width="21" customWidth="1"/>
    <col min="13059" max="13059" width="17.5" customWidth="1"/>
    <col min="13060" max="13060" width="15.5" customWidth="1"/>
    <col min="13061" max="13061" width="17.33203125" customWidth="1"/>
    <col min="13311" max="13311" width="9.83203125" customWidth="1"/>
    <col min="13312" max="13312" width="35.33203125" customWidth="1"/>
    <col min="13313" max="13313" width="19.5" customWidth="1"/>
    <col min="13314" max="13314" width="21" customWidth="1"/>
    <col min="13315" max="13315" width="17.5" customWidth="1"/>
    <col min="13316" max="13316" width="15.5" customWidth="1"/>
    <col min="13317" max="13317" width="17.33203125" customWidth="1"/>
    <col min="13567" max="13567" width="9.83203125" customWidth="1"/>
    <col min="13568" max="13568" width="35.33203125" customWidth="1"/>
    <col min="13569" max="13569" width="19.5" customWidth="1"/>
    <col min="13570" max="13570" width="21" customWidth="1"/>
    <col min="13571" max="13571" width="17.5" customWidth="1"/>
    <col min="13572" max="13572" width="15.5" customWidth="1"/>
    <col min="13573" max="13573" width="17.33203125" customWidth="1"/>
    <col min="13823" max="13823" width="9.83203125" customWidth="1"/>
    <col min="13824" max="13824" width="35.33203125" customWidth="1"/>
    <col min="13825" max="13825" width="19.5" customWidth="1"/>
    <col min="13826" max="13826" width="21" customWidth="1"/>
    <col min="13827" max="13827" width="17.5" customWidth="1"/>
    <col min="13828" max="13828" width="15.5" customWidth="1"/>
    <col min="13829" max="13829" width="17.33203125" customWidth="1"/>
    <col min="14079" max="14079" width="9.83203125" customWidth="1"/>
    <col min="14080" max="14080" width="35.33203125" customWidth="1"/>
    <col min="14081" max="14081" width="19.5" customWidth="1"/>
    <col min="14082" max="14082" width="21" customWidth="1"/>
    <col min="14083" max="14083" width="17.5" customWidth="1"/>
    <col min="14084" max="14084" width="15.5" customWidth="1"/>
    <col min="14085" max="14085" width="17.33203125" customWidth="1"/>
    <col min="14335" max="14335" width="9.83203125" customWidth="1"/>
    <col min="14336" max="14336" width="35.33203125" customWidth="1"/>
    <col min="14337" max="14337" width="19.5" customWidth="1"/>
    <col min="14338" max="14338" width="21" customWidth="1"/>
    <col min="14339" max="14339" width="17.5" customWidth="1"/>
    <col min="14340" max="14340" width="15.5" customWidth="1"/>
    <col min="14341" max="14341" width="17.33203125" customWidth="1"/>
    <col min="14591" max="14591" width="9.83203125" customWidth="1"/>
    <col min="14592" max="14592" width="35.33203125" customWidth="1"/>
    <col min="14593" max="14593" width="19.5" customWidth="1"/>
    <col min="14594" max="14594" width="21" customWidth="1"/>
    <col min="14595" max="14595" width="17.5" customWidth="1"/>
    <col min="14596" max="14596" width="15.5" customWidth="1"/>
    <col min="14597" max="14597" width="17.33203125" customWidth="1"/>
    <col min="14847" max="14847" width="9.83203125" customWidth="1"/>
    <col min="14848" max="14848" width="35.33203125" customWidth="1"/>
    <col min="14849" max="14849" width="19.5" customWidth="1"/>
    <col min="14850" max="14850" width="21" customWidth="1"/>
    <col min="14851" max="14851" width="17.5" customWidth="1"/>
    <col min="14852" max="14852" width="15.5" customWidth="1"/>
    <col min="14853" max="14853" width="17.33203125" customWidth="1"/>
    <col min="15103" max="15103" width="9.83203125" customWidth="1"/>
    <col min="15104" max="15104" width="35.33203125" customWidth="1"/>
    <col min="15105" max="15105" width="19.5" customWidth="1"/>
    <col min="15106" max="15106" width="21" customWidth="1"/>
    <col min="15107" max="15107" width="17.5" customWidth="1"/>
    <col min="15108" max="15108" width="15.5" customWidth="1"/>
    <col min="15109" max="15109" width="17.33203125" customWidth="1"/>
    <col min="15359" max="15359" width="9.83203125" customWidth="1"/>
    <col min="15360" max="15360" width="35.33203125" customWidth="1"/>
    <col min="15361" max="15361" width="19.5" customWidth="1"/>
    <col min="15362" max="15362" width="21" customWidth="1"/>
    <col min="15363" max="15363" width="17.5" customWidth="1"/>
    <col min="15364" max="15364" width="15.5" customWidth="1"/>
    <col min="15365" max="15365" width="17.33203125" customWidth="1"/>
    <col min="15615" max="15615" width="9.83203125" customWidth="1"/>
    <col min="15616" max="15616" width="35.33203125" customWidth="1"/>
    <col min="15617" max="15617" width="19.5" customWidth="1"/>
    <col min="15618" max="15618" width="21" customWidth="1"/>
    <col min="15619" max="15619" width="17.5" customWidth="1"/>
    <col min="15620" max="15620" width="15.5" customWidth="1"/>
    <col min="15621" max="15621" width="17.33203125" customWidth="1"/>
    <col min="15871" max="15871" width="9.83203125" customWidth="1"/>
    <col min="15872" max="15872" width="35.33203125" customWidth="1"/>
    <col min="15873" max="15873" width="19.5" customWidth="1"/>
    <col min="15874" max="15874" width="21" customWidth="1"/>
    <col min="15875" max="15875" width="17.5" customWidth="1"/>
    <col min="15876" max="15876" width="15.5" customWidth="1"/>
    <col min="15877" max="15877" width="17.33203125" customWidth="1"/>
    <col min="16127" max="16127" width="9.83203125" customWidth="1"/>
    <col min="16128" max="16128" width="35.33203125" customWidth="1"/>
    <col min="16129" max="16129" width="19.5" customWidth="1"/>
    <col min="16130" max="16130" width="21" customWidth="1"/>
    <col min="16131" max="16131" width="17.5" customWidth="1"/>
    <col min="16132" max="16132" width="15.5" customWidth="1"/>
    <col min="16133" max="16133" width="17.33203125" customWidth="1"/>
  </cols>
  <sheetData>
    <row r="1" spans="1:7" ht="33.75" customHeight="1" x14ac:dyDescent="0.2">
      <c r="A1" s="73"/>
      <c r="B1" s="27"/>
      <c r="C1" s="76"/>
      <c r="D1" s="76"/>
      <c r="E1" s="290" t="s">
        <v>183</v>
      </c>
      <c r="F1" s="290"/>
      <c r="G1" s="290"/>
    </row>
    <row r="2" spans="1:7" ht="36" customHeight="1" x14ac:dyDescent="0.2">
      <c r="A2" s="314" t="s">
        <v>136</v>
      </c>
      <c r="B2" s="314"/>
      <c r="C2" s="314"/>
      <c r="D2" s="314"/>
      <c r="E2" s="314"/>
      <c r="F2" s="314"/>
      <c r="G2" s="314"/>
    </row>
    <row r="3" spans="1:7" ht="34.5" customHeight="1" x14ac:dyDescent="0.2">
      <c r="A3" s="314"/>
      <c r="B3" s="314"/>
      <c r="C3" s="314"/>
      <c r="D3" s="314"/>
      <c r="E3" s="314"/>
      <c r="F3" s="314"/>
      <c r="G3" s="314"/>
    </row>
    <row r="4" spans="1:7" ht="63" customHeight="1" x14ac:dyDescent="0.2">
      <c r="A4" s="103" t="s">
        <v>28</v>
      </c>
      <c r="B4" s="104" t="s">
        <v>29</v>
      </c>
      <c r="C4" s="105" t="s">
        <v>137</v>
      </c>
      <c r="D4" s="105" t="s">
        <v>138</v>
      </c>
      <c r="E4" s="105" t="s">
        <v>139</v>
      </c>
      <c r="F4" s="105" t="s">
        <v>140</v>
      </c>
      <c r="G4" s="105" t="s">
        <v>141</v>
      </c>
    </row>
    <row r="5" spans="1:7" ht="25.5" x14ac:dyDescent="0.2">
      <c r="A5" s="106">
        <v>560002</v>
      </c>
      <c r="B5" s="107" t="s">
        <v>40</v>
      </c>
      <c r="C5" s="108">
        <v>0</v>
      </c>
      <c r="D5" s="108">
        <v>16944</v>
      </c>
      <c r="E5" s="109">
        <v>16944</v>
      </c>
      <c r="F5" s="110">
        <v>0</v>
      </c>
      <c r="G5" s="110">
        <v>1</v>
      </c>
    </row>
    <row r="6" spans="1:7" ht="25.5" x14ac:dyDescent="0.2">
      <c r="A6" s="106">
        <v>560014</v>
      </c>
      <c r="B6" s="107" t="s">
        <v>41</v>
      </c>
      <c r="C6" s="108">
        <v>20</v>
      </c>
      <c r="D6" s="108">
        <v>4255</v>
      </c>
      <c r="E6" s="109">
        <v>4275</v>
      </c>
      <c r="F6" s="110">
        <v>0</v>
      </c>
      <c r="G6" s="110">
        <v>1</v>
      </c>
    </row>
    <row r="7" spans="1:7" ht="14.25" x14ac:dyDescent="0.2">
      <c r="A7" s="106">
        <v>560017</v>
      </c>
      <c r="B7" s="107" t="s">
        <v>42</v>
      </c>
      <c r="C7" s="108">
        <v>2</v>
      </c>
      <c r="D7" s="108">
        <v>77141</v>
      </c>
      <c r="E7" s="109">
        <v>77143</v>
      </c>
      <c r="F7" s="110">
        <v>0</v>
      </c>
      <c r="G7" s="110">
        <v>1</v>
      </c>
    </row>
    <row r="8" spans="1:7" ht="14.25" x14ac:dyDescent="0.2">
      <c r="A8" s="106">
        <v>560019</v>
      </c>
      <c r="B8" s="107" t="s">
        <v>43</v>
      </c>
      <c r="C8" s="108">
        <v>3845</v>
      </c>
      <c r="D8" s="108">
        <v>88675</v>
      </c>
      <c r="E8" s="109">
        <v>92520</v>
      </c>
      <c r="F8" s="110">
        <v>0.04</v>
      </c>
      <c r="G8" s="110">
        <v>0.96</v>
      </c>
    </row>
    <row r="9" spans="1:7" ht="14.25" x14ac:dyDescent="0.2">
      <c r="A9" s="106">
        <v>560021</v>
      </c>
      <c r="B9" s="107" t="s">
        <v>44</v>
      </c>
      <c r="C9" s="108">
        <v>38018</v>
      </c>
      <c r="D9" s="108">
        <v>55842</v>
      </c>
      <c r="E9" s="109">
        <v>93860</v>
      </c>
      <c r="F9" s="110">
        <v>0.41</v>
      </c>
      <c r="G9" s="110">
        <v>0.59</v>
      </c>
    </row>
    <row r="10" spans="1:7" ht="14.25" x14ac:dyDescent="0.2">
      <c r="A10" s="106">
        <v>560022</v>
      </c>
      <c r="B10" s="107" t="s">
        <v>45</v>
      </c>
      <c r="C10" s="108">
        <v>23957</v>
      </c>
      <c r="D10" s="108">
        <v>67056</v>
      </c>
      <c r="E10" s="109">
        <v>91013</v>
      </c>
      <c r="F10" s="110">
        <v>0.26</v>
      </c>
      <c r="G10" s="110">
        <v>0.74</v>
      </c>
    </row>
    <row r="11" spans="1:7" ht="14.25" x14ac:dyDescent="0.2">
      <c r="A11" s="106">
        <v>560024</v>
      </c>
      <c r="B11" s="107" t="s">
        <v>46</v>
      </c>
      <c r="C11" s="108">
        <v>50378</v>
      </c>
      <c r="D11" s="108">
        <v>2631</v>
      </c>
      <c r="E11" s="109">
        <v>53009</v>
      </c>
      <c r="F11" s="110">
        <v>0.95</v>
      </c>
      <c r="G11" s="110">
        <v>0.05</v>
      </c>
    </row>
    <row r="12" spans="1:7" ht="25.5" x14ac:dyDescent="0.2">
      <c r="A12" s="106">
        <v>560026</v>
      </c>
      <c r="B12" s="107" t="s">
        <v>47</v>
      </c>
      <c r="C12" s="108">
        <v>19314</v>
      </c>
      <c r="D12" s="108">
        <v>95487</v>
      </c>
      <c r="E12" s="109">
        <v>114801</v>
      </c>
      <c r="F12" s="110">
        <v>0.17</v>
      </c>
      <c r="G12" s="110">
        <v>0.83</v>
      </c>
    </row>
    <row r="13" spans="1:7" ht="14.25" x14ac:dyDescent="0.2">
      <c r="A13" s="106">
        <v>560032</v>
      </c>
      <c r="B13" s="107" t="s">
        <v>48</v>
      </c>
      <c r="C13" s="108">
        <v>1</v>
      </c>
      <c r="D13" s="108">
        <v>20724</v>
      </c>
      <c r="E13" s="109">
        <v>20725</v>
      </c>
      <c r="F13" s="110">
        <v>0</v>
      </c>
      <c r="G13" s="110">
        <v>1</v>
      </c>
    </row>
    <row r="14" spans="1:7" ht="14.25" x14ac:dyDescent="0.2">
      <c r="A14" s="106">
        <v>560033</v>
      </c>
      <c r="B14" s="107" t="s">
        <v>49</v>
      </c>
      <c r="C14" s="108">
        <v>0</v>
      </c>
      <c r="D14" s="108">
        <v>41549</v>
      </c>
      <c r="E14" s="109">
        <v>41549</v>
      </c>
      <c r="F14" s="110">
        <v>0</v>
      </c>
      <c r="G14" s="110">
        <v>1</v>
      </c>
    </row>
    <row r="15" spans="1:7" ht="14.25" x14ac:dyDescent="0.2">
      <c r="A15" s="106">
        <v>560034</v>
      </c>
      <c r="B15" s="107" t="s">
        <v>50</v>
      </c>
      <c r="C15" s="108">
        <v>3</v>
      </c>
      <c r="D15" s="108">
        <v>37606</v>
      </c>
      <c r="E15" s="109">
        <v>37609</v>
      </c>
      <c r="F15" s="110">
        <v>0</v>
      </c>
      <c r="G15" s="110">
        <v>1</v>
      </c>
    </row>
    <row r="16" spans="1:7" ht="14.25" x14ac:dyDescent="0.2">
      <c r="A16" s="106">
        <v>560035</v>
      </c>
      <c r="B16" s="107" t="s">
        <v>51</v>
      </c>
      <c r="C16" s="108">
        <v>30418</v>
      </c>
      <c r="D16" s="108">
        <v>1756</v>
      </c>
      <c r="E16" s="109">
        <v>32174</v>
      </c>
      <c r="F16" s="110">
        <v>0.95</v>
      </c>
      <c r="G16" s="110">
        <v>0.05</v>
      </c>
    </row>
    <row r="17" spans="1:7" ht="14.25" x14ac:dyDescent="0.2">
      <c r="A17" s="106">
        <v>560036</v>
      </c>
      <c r="B17" s="107" t="s">
        <v>52</v>
      </c>
      <c r="C17" s="108">
        <v>10782</v>
      </c>
      <c r="D17" s="108">
        <v>47320</v>
      </c>
      <c r="E17" s="109">
        <v>58102</v>
      </c>
      <c r="F17" s="110">
        <v>0.19</v>
      </c>
      <c r="G17" s="110">
        <v>0.81</v>
      </c>
    </row>
    <row r="18" spans="1:7" ht="14.25" x14ac:dyDescent="0.2">
      <c r="A18" s="106">
        <v>560041</v>
      </c>
      <c r="B18" s="107" t="s">
        <v>53</v>
      </c>
      <c r="C18" s="108">
        <v>19530</v>
      </c>
      <c r="D18" s="108">
        <v>993</v>
      </c>
      <c r="E18" s="109">
        <v>20523</v>
      </c>
      <c r="F18" s="110">
        <v>0.95</v>
      </c>
      <c r="G18" s="110">
        <v>0.05</v>
      </c>
    </row>
    <row r="19" spans="1:7" ht="14.25" x14ac:dyDescent="0.2">
      <c r="A19" s="106">
        <v>560043</v>
      </c>
      <c r="B19" s="107" t="s">
        <v>54</v>
      </c>
      <c r="C19" s="108">
        <v>5170</v>
      </c>
      <c r="D19" s="108">
        <v>21154</v>
      </c>
      <c r="E19" s="109">
        <v>26324</v>
      </c>
      <c r="F19" s="110">
        <v>0.2</v>
      </c>
      <c r="G19" s="110">
        <v>0.8</v>
      </c>
    </row>
    <row r="20" spans="1:7" ht="14.25" x14ac:dyDescent="0.2">
      <c r="A20" s="106">
        <v>560045</v>
      </c>
      <c r="B20" s="107" t="s">
        <v>55</v>
      </c>
      <c r="C20" s="108">
        <v>5818</v>
      </c>
      <c r="D20" s="108">
        <v>20040</v>
      </c>
      <c r="E20" s="109">
        <v>25858</v>
      </c>
      <c r="F20" s="110">
        <v>0.22</v>
      </c>
      <c r="G20" s="110">
        <v>0.78</v>
      </c>
    </row>
    <row r="21" spans="1:7" ht="14.25" x14ac:dyDescent="0.2">
      <c r="A21" s="106">
        <v>560047</v>
      </c>
      <c r="B21" s="107" t="s">
        <v>56</v>
      </c>
      <c r="C21" s="108">
        <v>8316</v>
      </c>
      <c r="D21" s="108">
        <v>29990</v>
      </c>
      <c r="E21" s="109">
        <v>38306</v>
      </c>
      <c r="F21" s="110">
        <v>0.22</v>
      </c>
      <c r="G21" s="110">
        <v>0.78</v>
      </c>
    </row>
    <row r="22" spans="1:7" ht="14.25" x14ac:dyDescent="0.2">
      <c r="A22" s="106">
        <v>560052</v>
      </c>
      <c r="B22" s="107" t="s">
        <v>57</v>
      </c>
      <c r="C22" s="108">
        <v>5577</v>
      </c>
      <c r="D22" s="108">
        <v>17821</v>
      </c>
      <c r="E22" s="109">
        <v>23398</v>
      </c>
      <c r="F22" s="110">
        <v>0.24</v>
      </c>
      <c r="G22" s="110">
        <v>0.76</v>
      </c>
    </row>
    <row r="23" spans="1:7" ht="14.25" x14ac:dyDescent="0.2">
      <c r="A23" s="106">
        <v>560053</v>
      </c>
      <c r="B23" s="107" t="s">
        <v>58</v>
      </c>
      <c r="C23" s="108">
        <v>4636</v>
      </c>
      <c r="D23" s="108">
        <v>16057</v>
      </c>
      <c r="E23" s="109">
        <v>20693</v>
      </c>
      <c r="F23" s="110">
        <v>0.22</v>
      </c>
      <c r="G23" s="110">
        <v>0.78</v>
      </c>
    </row>
    <row r="24" spans="1:7" ht="14.25" x14ac:dyDescent="0.2">
      <c r="A24" s="106">
        <v>560054</v>
      </c>
      <c r="B24" s="107" t="s">
        <v>59</v>
      </c>
      <c r="C24" s="108">
        <v>5274</v>
      </c>
      <c r="D24" s="108">
        <v>16171</v>
      </c>
      <c r="E24" s="109">
        <v>21445</v>
      </c>
      <c r="F24" s="110">
        <v>0.25</v>
      </c>
      <c r="G24" s="110">
        <v>0.75</v>
      </c>
    </row>
    <row r="25" spans="1:7" ht="14.25" x14ac:dyDescent="0.2">
      <c r="A25" s="106">
        <v>560055</v>
      </c>
      <c r="B25" s="107" t="s">
        <v>60</v>
      </c>
      <c r="C25" s="108">
        <v>2815</v>
      </c>
      <c r="D25" s="108">
        <v>11438</v>
      </c>
      <c r="E25" s="109">
        <v>14253</v>
      </c>
      <c r="F25" s="110">
        <v>0.2</v>
      </c>
      <c r="G25" s="110">
        <v>0.8</v>
      </c>
    </row>
    <row r="26" spans="1:7" ht="14.25" x14ac:dyDescent="0.2">
      <c r="A26" s="106">
        <v>560056</v>
      </c>
      <c r="B26" s="107" t="s">
        <v>61</v>
      </c>
      <c r="C26" s="108">
        <v>3516</v>
      </c>
      <c r="D26" s="108">
        <v>15623</v>
      </c>
      <c r="E26" s="109">
        <v>19139</v>
      </c>
      <c r="F26" s="110">
        <v>0.18</v>
      </c>
      <c r="G26" s="110">
        <v>0.82</v>
      </c>
    </row>
    <row r="27" spans="1:7" ht="14.25" x14ac:dyDescent="0.2">
      <c r="A27" s="106">
        <v>560057</v>
      </c>
      <c r="B27" s="107" t="s">
        <v>62</v>
      </c>
      <c r="C27" s="108">
        <v>3385</v>
      </c>
      <c r="D27" s="108">
        <v>12535</v>
      </c>
      <c r="E27" s="109">
        <v>15920</v>
      </c>
      <c r="F27" s="110">
        <v>0.21</v>
      </c>
      <c r="G27" s="110">
        <v>0.79</v>
      </c>
    </row>
    <row r="28" spans="1:7" ht="14.25" x14ac:dyDescent="0.2">
      <c r="A28" s="106">
        <v>560058</v>
      </c>
      <c r="B28" s="107" t="s">
        <v>63</v>
      </c>
      <c r="C28" s="108">
        <v>10002</v>
      </c>
      <c r="D28" s="108">
        <v>35082</v>
      </c>
      <c r="E28" s="109">
        <v>45084</v>
      </c>
      <c r="F28" s="110">
        <v>0.22</v>
      </c>
      <c r="G28" s="110">
        <v>0.78</v>
      </c>
    </row>
    <row r="29" spans="1:7" ht="14.25" x14ac:dyDescent="0.2">
      <c r="A29" s="106">
        <v>560059</v>
      </c>
      <c r="B29" s="107" t="s">
        <v>64</v>
      </c>
      <c r="C29" s="108">
        <v>2722</v>
      </c>
      <c r="D29" s="108">
        <v>10964</v>
      </c>
      <c r="E29" s="109">
        <v>13686</v>
      </c>
      <c r="F29" s="110">
        <v>0.2</v>
      </c>
      <c r="G29" s="110">
        <v>0.8</v>
      </c>
    </row>
    <row r="30" spans="1:7" ht="14.25" x14ac:dyDescent="0.2">
      <c r="A30" s="106">
        <v>560060</v>
      </c>
      <c r="B30" s="107" t="s">
        <v>65</v>
      </c>
      <c r="C30" s="108">
        <v>3676</v>
      </c>
      <c r="D30" s="108">
        <v>12355</v>
      </c>
      <c r="E30" s="109">
        <v>16031</v>
      </c>
      <c r="F30" s="110">
        <v>0.23</v>
      </c>
      <c r="G30" s="110">
        <v>0.77</v>
      </c>
    </row>
    <row r="31" spans="1:7" ht="14.25" x14ac:dyDescent="0.2">
      <c r="A31" s="106">
        <v>560061</v>
      </c>
      <c r="B31" s="107" t="s">
        <v>66</v>
      </c>
      <c r="C31" s="108">
        <v>5295</v>
      </c>
      <c r="D31" s="108">
        <v>18042</v>
      </c>
      <c r="E31" s="109">
        <v>23337</v>
      </c>
      <c r="F31" s="110">
        <v>0.23</v>
      </c>
      <c r="G31" s="110">
        <v>0.77</v>
      </c>
    </row>
    <row r="32" spans="1:7" ht="14.25" x14ac:dyDescent="0.2">
      <c r="A32" s="106">
        <v>560062</v>
      </c>
      <c r="B32" s="107" t="s">
        <v>67</v>
      </c>
      <c r="C32" s="108">
        <v>3266</v>
      </c>
      <c r="D32" s="108">
        <v>13261</v>
      </c>
      <c r="E32" s="109">
        <v>16527</v>
      </c>
      <c r="F32" s="110">
        <v>0.2</v>
      </c>
      <c r="G32" s="110">
        <v>0.8</v>
      </c>
    </row>
    <row r="33" spans="1:7" ht="14.25" x14ac:dyDescent="0.2">
      <c r="A33" s="106">
        <v>560063</v>
      </c>
      <c r="B33" s="107" t="s">
        <v>68</v>
      </c>
      <c r="C33" s="108">
        <v>4200</v>
      </c>
      <c r="D33" s="108">
        <v>14122</v>
      </c>
      <c r="E33" s="109">
        <v>18322</v>
      </c>
      <c r="F33" s="110">
        <v>0.23</v>
      </c>
      <c r="G33" s="110">
        <v>0.77</v>
      </c>
    </row>
    <row r="34" spans="1:7" ht="14.25" x14ac:dyDescent="0.2">
      <c r="A34" s="106">
        <v>560064</v>
      </c>
      <c r="B34" s="107" t="s">
        <v>69</v>
      </c>
      <c r="C34" s="108">
        <v>9137</v>
      </c>
      <c r="D34" s="108">
        <v>31169</v>
      </c>
      <c r="E34" s="109">
        <v>40306</v>
      </c>
      <c r="F34" s="110">
        <v>0.23</v>
      </c>
      <c r="G34" s="110">
        <v>0.77</v>
      </c>
    </row>
    <row r="35" spans="1:7" ht="14.25" x14ac:dyDescent="0.2">
      <c r="A35" s="106">
        <v>560065</v>
      </c>
      <c r="B35" s="107" t="s">
        <v>70</v>
      </c>
      <c r="C35" s="108">
        <v>3140</v>
      </c>
      <c r="D35" s="108">
        <v>13247</v>
      </c>
      <c r="E35" s="109">
        <v>16387</v>
      </c>
      <c r="F35" s="110">
        <v>0.19</v>
      </c>
      <c r="G35" s="110">
        <v>0.81</v>
      </c>
    </row>
    <row r="36" spans="1:7" ht="14.25" x14ac:dyDescent="0.2">
      <c r="A36" s="106">
        <v>560066</v>
      </c>
      <c r="B36" s="107" t="s">
        <v>71</v>
      </c>
      <c r="C36" s="108">
        <v>2292</v>
      </c>
      <c r="D36" s="108">
        <v>9008</v>
      </c>
      <c r="E36" s="109">
        <v>11300</v>
      </c>
      <c r="F36" s="110">
        <v>0.2</v>
      </c>
      <c r="G36" s="110">
        <v>0.8</v>
      </c>
    </row>
    <row r="37" spans="1:7" ht="14.25" x14ac:dyDescent="0.2">
      <c r="A37" s="106">
        <v>560067</v>
      </c>
      <c r="B37" s="107" t="s">
        <v>72</v>
      </c>
      <c r="C37" s="108">
        <v>6944</v>
      </c>
      <c r="D37" s="108">
        <v>22047</v>
      </c>
      <c r="E37" s="109">
        <v>28991</v>
      </c>
      <c r="F37" s="110">
        <v>0.24</v>
      </c>
      <c r="G37" s="110">
        <v>0.76</v>
      </c>
    </row>
    <row r="38" spans="1:7" ht="14.25" x14ac:dyDescent="0.2">
      <c r="A38" s="106">
        <v>560068</v>
      </c>
      <c r="B38" s="107" t="s">
        <v>73</v>
      </c>
      <c r="C38" s="108">
        <v>7483</v>
      </c>
      <c r="D38" s="108">
        <v>25540</v>
      </c>
      <c r="E38" s="109">
        <v>33023</v>
      </c>
      <c r="F38" s="110">
        <v>0.23</v>
      </c>
      <c r="G38" s="110">
        <v>0.77</v>
      </c>
    </row>
    <row r="39" spans="1:7" ht="14.25" x14ac:dyDescent="0.2">
      <c r="A39" s="106">
        <v>560069</v>
      </c>
      <c r="B39" s="107" t="s">
        <v>74</v>
      </c>
      <c r="C39" s="108">
        <v>4378</v>
      </c>
      <c r="D39" s="108">
        <v>15650</v>
      </c>
      <c r="E39" s="109">
        <v>20028</v>
      </c>
      <c r="F39" s="110">
        <v>0.22</v>
      </c>
      <c r="G39" s="110">
        <v>0.78</v>
      </c>
    </row>
    <row r="40" spans="1:7" ht="14.25" x14ac:dyDescent="0.2">
      <c r="A40" s="106">
        <v>560070</v>
      </c>
      <c r="B40" s="107" t="s">
        <v>75</v>
      </c>
      <c r="C40" s="108">
        <v>18573</v>
      </c>
      <c r="D40" s="108">
        <v>57432</v>
      </c>
      <c r="E40" s="109">
        <v>76005</v>
      </c>
      <c r="F40" s="110">
        <v>0.24</v>
      </c>
      <c r="G40" s="110">
        <v>0.76</v>
      </c>
    </row>
    <row r="41" spans="1:7" ht="14.25" x14ac:dyDescent="0.2">
      <c r="A41" s="106">
        <v>560071</v>
      </c>
      <c r="B41" s="107" t="s">
        <v>76</v>
      </c>
      <c r="C41" s="108">
        <v>6011</v>
      </c>
      <c r="D41" s="108">
        <v>18100</v>
      </c>
      <c r="E41" s="109">
        <v>24111</v>
      </c>
      <c r="F41" s="110">
        <v>0.25</v>
      </c>
      <c r="G41" s="110">
        <v>0.75</v>
      </c>
    </row>
    <row r="42" spans="1:7" ht="14.25" x14ac:dyDescent="0.2">
      <c r="A42" s="106">
        <v>560072</v>
      </c>
      <c r="B42" s="107" t="s">
        <v>77</v>
      </c>
      <c r="C42" s="108">
        <v>5349</v>
      </c>
      <c r="D42" s="108">
        <v>19808</v>
      </c>
      <c r="E42" s="109">
        <v>25157</v>
      </c>
      <c r="F42" s="110">
        <v>0.21</v>
      </c>
      <c r="G42" s="110">
        <v>0.79</v>
      </c>
    </row>
    <row r="43" spans="1:7" ht="14.25" x14ac:dyDescent="0.2">
      <c r="A43" s="106">
        <v>560073</v>
      </c>
      <c r="B43" s="107" t="s">
        <v>78</v>
      </c>
      <c r="C43" s="108">
        <v>2266</v>
      </c>
      <c r="D43" s="108">
        <v>11041</v>
      </c>
      <c r="E43" s="109">
        <v>13307</v>
      </c>
      <c r="F43" s="110">
        <v>0.17</v>
      </c>
      <c r="G43" s="110">
        <v>0.83</v>
      </c>
    </row>
    <row r="44" spans="1:7" ht="14.25" x14ac:dyDescent="0.2">
      <c r="A44" s="106">
        <v>560074</v>
      </c>
      <c r="B44" s="107" t="s">
        <v>79</v>
      </c>
      <c r="C44" s="108">
        <v>5529</v>
      </c>
      <c r="D44" s="108">
        <v>17547</v>
      </c>
      <c r="E44" s="109">
        <v>23076</v>
      </c>
      <c r="F44" s="110">
        <v>0.24</v>
      </c>
      <c r="G44" s="110">
        <v>0.76</v>
      </c>
    </row>
    <row r="45" spans="1:7" ht="14.25" x14ac:dyDescent="0.2">
      <c r="A45" s="106">
        <v>560075</v>
      </c>
      <c r="B45" s="107" t="s">
        <v>80</v>
      </c>
      <c r="C45" s="108">
        <v>9007</v>
      </c>
      <c r="D45" s="108">
        <v>29924</v>
      </c>
      <c r="E45" s="109">
        <v>38931</v>
      </c>
      <c r="F45" s="110">
        <v>0.23</v>
      </c>
      <c r="G45" s="110">
        <v>0.77</v>
      </c>
    </row>
    <row r="46" spans="1:7" ht="14.25" x14ac:dyDescent="0.2">
      <c r="A46" s="106">
        <v>560076</v>
      </c>
      <c r="B46" s="107" t="s">
        <v>81</v>
      </c>
      <c r="C46" s="108">
        <v>2506</v>
      </c>
      <c r="D46" s="108">
        <v>9111</v>
      </c>
      <c r="E46" s="109">
        <v>11617</v>
      </c>
      <c r="F46" s="110">
        <v>0.22</v>
      </c>
      <c r="G46" s="110">
        <v>0.78</v>
      </c>
    </row>
    <row r="47" spans="1:7" ht="14.25" x14ac:dyDescent="0.2">
      <c r="A47" s="106">
        <v>560077</v>
      </c>
      <c r="B47" s="107" t="s">
        <v>82</v>
      </c>
      <c r="C47" s="108">
        <v>2206</v>
      </c>
      <c r="D47" s="108">
        <v>10850</v>
      </c>
      <c r="E47" s="109">
        <v>13056</v>
      </c>
      <c r="F47" s="110">
        <v>0.17</v>
      </c>
      <c r="G47" s="110">
        <v>0.83</v>
      </c>
    </row>
    <row r="48" spans="1:7" ht="14.25" x14ac:dyDescent="0.2">
      <c r="A48" s="106">
        <v>560078</v>
      </c>
      <c r="B48" s="107" t="s">
        <v>83</v>
      </c>
      <c r="C48" s="108">
        <v>11365</v>
      </c>
      <c r="D48" s="108">
        <v>34367</v>
      </c>
      <c r="E48" s="109">
        <v>45732</v>
      </c>
      <c r="F48" s="110">
        <v>0.25</v>
      </c>
      <c r="G48" s="110">
        <v>0.75</v>
      </c>
    </row>
    <row r="49" spans="1:7" ht="14.25" x14ac:dyDescent="0.2">
      <c r="A49" s="106">
        <v>560079</v>
      </c>
      <c r="B49" s="107" t="s">
        <v>84</v>
      </c>
      <c r="C49" s="108">
        <v>9706</v>
      </c>
      <c r="D49" s="108">
        <v>33392</v>
      </c>
      <c r="E49" s="109">
        <v>43098</v>
      </c>
      <c r="F49" s="110">
        <v>0.23</v>
      </c>
      <c r="G49" s="110">
        <v>0.77</v>
      </c>
    </row>
    <row r="50" spans="1:7" ht="14.25" x14ac:dyDescent="0.2">
      <c r="A50" s="106">
        <v>560080</v>
      </c>
      <c r="B50" s="107" t="s">
        <v>85</v>
      </c>
      <c r="C50" s="108">
        <v>5237</v>
      </c>
      <c r="D50" s="108">
        <v>17571</v>
      </c>
      <c r="E50" s="109">
        <v>22808</v>
      </c>
      <c r="F50" s="110">
        <v>0.23</v>
      </c>
      <c r="G50" s="110">
        <v>0.77</v>
      </c>
    </row>
    <row r="51" spans="1:7" ht="14.25" x14ac:dyDescent="0.2">
      <c r="A51" s="106">
        <v>560081</v>
      </c>
      <c r="B51" s="107" t="s">
        <v>86</v>
      </c>
      <c r="C51" s="108">
        <v>6511</v>
      </c>
      <c r="D51" s="108">
        <v>19967</v>
      </c>
      <c r="E51" s="109">
        <v>26478</v>
      </c>
      <c r="F51" s="110">
        <v>0.25</v>
      </c>
      <c r="G51" s="110">
        <v>0.75</v>
      </c>
    </row>
    <row r="52" spans="1:7" ht="14.25" x14ac:dyDescent="0.2">
      <c r="A52" s="106">
        <v>560082</v>
      </c>
      <c r="B52" s="107" t="s">
        <v>87</v>
      </c>
      <c r="C52" s="108">
        <v>3920</v>
      </c>
      <c r="D52" s="108">
        <v>15665</v>
      </c>
      <c r="E52" s="109">
        <v>19585</v>
      </c>
      <c r="F52" s="110">
        <v>0.2</v>
      </c>
      <c r="G52" s="110">
        <v>0.8</v>
      </c>
    </row>
    <row r="53" spans="1:7" ht="14.25" x14ac:dyDescent="0.2">
      <c r="A53" s="106">
        <v>560083</v>
      </c>
      <c r="B53" s="107" t="s">
        <v>88</v>
      </c>
      <c r="C53" s="108">
        <v>3311</v>
      </c>
      <c r="D53" s="108">
        <v>14212</v>
      </c>
      <c r="E53" s="109">
        <v>17523</v>
      </c>
      <c r="F53" s="110">
        <v>0.19</v>
      </c>
      <c r="G53" s="110">
        <v>0.81</v>
      </c>
    </row>
    <row r="54" spans="1:7" ht="14.25" x14ac:dyDescent="0.2">
      <c r="A54" s="106">
        <v>560084</v>
      </c>
      <c r="B54" s="107" t="s">
        <v>89</v>
      </c>
      <c r="C54" s="108">
        <v>7301</v>
      </c>
      <c r="D54" s="108">
        <v>21080</v>
      </c>
      <c r="E54" s="109">
        <v>28381</v>
      </c>
      <c r="F54" s="110">
        <v>0.26</v>
      </c>
      <c r="G54" s="110">
        <v>0.74</v>
      </c>
    </row>
    <row r="55" spans="1:7" ht="25.5" x14ac:dyDescent="0.2">
      <c r="A55" s="106">
        <v>560085</v>
      </c>
      <c r="B55" s="107" t="s">
        <v>90</v>
      </c>
      <c r="C55" s="108">
        <v>397</v>
      </c>
      <c r="D55" s="108">
        <v>9605</v>
      </c>
      <c r="E55" s="109">
        <v>10002</v>
      </c>
      <c r="F55" s="110">
        <v>0.04</v>
      </c>
      <c r="G55" s="110">
        <v>0.96</v>
      </c>
    </row>
    <row r="56" spans="1:7" ht="25.5" x14ac:dyDescent="0.2">
      <c r="A56" s="106">
        <v>560086</v>
      </c>
      <c r="B56" s="107" t="s">
        <v>91</v>
      </c>
      <c r="C56" s="108">
        <v>616</v>
      </c>
      <c r="D56" s="108">
        <v>18215</v>
      </c>
      <c r="E56" s="109">
        <v>18831</v>
      </c>
      <c r="F56" s="110">
        <v>0.03</v>
      </c>
      <c r="G56" s="110">
        <v>0.97</v>
      </c>
    </row>
    <row r="57" spans="1:7" ht="14.25" x14ac:dyDescent="0.2">
      <c r="A57" s="106">
        <v>560087</v>
      </c>
      <c r="B57" s="107" t="s">
        <v>92</v>
      </c>
      <c r="C57" s="108">
        <v>1</v>
      </c>
      <c r="D57" s="108">
        <v>23930</v>
      </c>
      <c r="E57" s="109">
        <v>23931</v>
      </c>
      <c r="F57" s="110">
        <v>0</v>
      </c>
      <c r="G57" s="110">
        <v>1</v>
      </c>
    </row>
    <row r="58" spans="1:7" ht="25.5" x14ac:dyDescent="0.2">
      <c r="A58" s="106">
        <v>560088</v>
      </c>
      <c r="B58" s="107" t="s">
        <v>93</v>
      </c>
      <c r="C58" s="108">
        <v>0</v>
      </c>
      <c r="D58" s="108">
        <v>5622</v>
      </c>
      <c r="E58" s="109">
        <v>5622</v>
      </c>
      <c r="F58" s="110">
        <v>0</v>
      </c>
      <c r="G58" s="110">
        <v>1</v>
      </c>
    </row>
    <row r="59" spans="1:7" ht="25.5" x14ac:dyDescent="0.2">
      <c r="A59" s="106">
        <v>560089</v>
      </c>
      <c r="B59" s="107" t="s">
        <v>94</v>
      </c>
      <c r="C59" s="108">
        <v>0</v>
      </c>
      <c r="D59" s="108">
        <v>3753</v>
      </c>
      <c r="E59" s="109">
        <v>3753</v>
      </c>
      <c r="F59" s="110">
        <v>0</v>
      </c>
      <c r="G59" s="110">
        <v>1</v>
      </c>
    </row>
    <row r="60" spans="1:7" ht="25.5" x14ac:dyDescent="0.2">
      <c r="A60" s="106">
        <v>560096</v>
      </c>
      <c r="B60" s="107" t="s">
        <v>95</v>
      </c>
      <c r="C60" s="108">
        <v>34</v>
      </c>
      <c r="D60" s="108">
        <v>492</v>
      </c>
      <c r="E60" s="109">
        <v>526</v>
      </c>
      <c r="F60" s="110">
        <v>0.06</v>
      </c>
      <c r="G60" s="110">
        <v>0.94</v>
      </c>
    </row>
    <row r="61" spans="1:7" ht="14.25" x14ac:dyDescent="0.2">
      <c r="A61" s="106">
        <v>560098</v>
      </c>
      <c r="B61" s="107" t="s">
        <v>96</v>
      </c>
      <c r="C61" s="108">
        <v>0</v>
      </c>
      <c r="D61" s="108">
        <v>6199</v>
      </c>
      <c r="E61" s="109">
        <v>6199</v>
      </c>
      <c r="F61" s="110">
        <v>0</v>
      </c>
      <c r="G61" s="110">
        <v>1</v>
      </c>
    </row>
    <row r="62" spans="1:7" ht="25.5" x14ac:dyDescent="0.2">
      <c r="A62" s="106">
        <v>560099</v>
      </c>
      <c r="B62" s="107" t="s">
        <v>97</v>
      </c>
      <c r="C62" s="108">
        <v>157</v>
      </c>
      <c r="D62" s="108">
        <v>2343</v>
      </c>
      <c r="E62" s="109">
        <v>2500</v>
      </c>
      <c r="F62" s="110">
        <v>0.06</v>
      </c>
      <c r="G62" s="110">
        <v>0.94</v>
      </c>
    </row>
    <row r="63" spans="1:7" ht="38.25" x14ac:dyDescent="0.2">
      <c r="A63" s="106">
        <v>560206</v>
      </c>
      <c r="B63" s="107" t="s">
        <v>98</v>
      </c>
      <c r="C63" s="108">
        <v>59</v>
      </c>
      <c r="D63" s="108">
        <v>74559</v>
      </c>
      <c r="E63" s="109">
        <v>74618</v>
      </c>
      <c r="F63" s="110">
        <v>0</v>
      </c>
      <c r="G63" s="110">
        <v>1</v>
      </c>
    </row>
    <row r="64" spans="1:7" ht="38.25" x14ac:dyDescent="0.2">
      <c r="A64" s="106">
        <v>560214</v>
      </c>
      <c r="B64" s="107" t="s">
        <v>99</v>
      </c>
      <c r="C64" s="108">
        <v>26360</v>
      </c>
      <c r="D64" s="108">
        <v>82750</v>
      </c>
      <c r="E64" s="109">
        <v>109110</v>
      </c>
      <c r="F64" s="110">
        <v>0.24</v>
      </c>
      <c r="G64" s="110">
        <v>0.76</v>
      </c>
    </row>
    <row r="65" spans="1:7" s="59" customFormat="1" ht="14.25" x14ac:dyDescent="0.2">
      <c r="A65" s="93"/>
      <c r="B65" s="111" t="s">
        <v>119</v>
      </c>
      <c r="C65" s="112">
        <v>429732</v>
      </c>
      <c r="D65" s="112">
        <v>1496830</v>
      </c>
      <c r="E65" s="112">
        <v>1926562</v>
      </c>
      <c r="F65" s="113">
        <v>0.22309999999999999</v>
      </c>
      <c r="G65" s="113">
        <v>0.77690000000000003</v>
      </c>
    </row>
  </sheetData>
  <mergeCells count="2">
    <mergeCell ref="E1:G1"/>
    <mergeCell ref="A2:G3"/>
  </mergeCells>
  <pageMargins left="0.7" right="0.7" top="0.75" bottom="0.75" header="0.3" footer="0.3"/>
  <pageSetup paperSize="9" scale="7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abSelected="1" view="pageBreakPreview" zoomScaleNormal="100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M11" sqref="M11"/>
    </sheetView>
  </sheetViews>
  <sheetFormatPr defaultRowHeight="11.25" x14ac:dyDescent="0.2"/>
  <cols>
    <col min="2" max="2" width="29.1640625" customWidth="1"/>
    <col min="3" max="3" width="13.1640625" customWidth="1"/>
    <col min="4" max="4" width="18.6640625" customWidth="1"/>
    <col min="5" max="5" width="24.6640625" customWidth="1"/>
    <col min="6" max="6" width="20.1640625" customWidth="1"/>
    <col min="7" max="7" width="17" customWidth="1"/>
    <col min="256" max="256" width="40.33203125" customWidth="1"/>
    <col min="257" max="257" width="13.1640625" customWidth="1"/>
    <col min="258" max="259" width="18.6640625" customWidth="1"/>
    <col min="260" max="260" width="13.1640625" customWidth="1"/>
    <col min="512" max="512" width="40.33203125" customWidth="1"/>
    <col min="513" max="513" width="13.1640625" customWidth="1"/>
    <col min="514" max="515" width="18.6640625" customWidth="1"/>
    <col min="516" max="516" width="13.1640625" customWidth="1"/>
    <col min="768" max="768" width="40.33203125" customWidth="1"/>
    <col min="769" max="769" width="13.1640625" customWidth="1"/>
    <col min="770" max="771" width="18.6640625" customWidth="1"/>
    <col min="772" max="772" width="13.1640625" customWidth="1"/>
    <col min="1024" max="1024" width="40.33203125" customWidth="1"/>
    <col min="1025" max="1025" width="13.1640625" customWidth="1"/>
    <col min="1026" max="1027" width="18.6640625" customWidth="1"/>
    <col min="1028" max="1028" width="13.1640625" customWidth="1"/>
    <col min="1280" max="1280" width="40.33203125" customWidth="1"/>
    <col min="1281" max="1281" width="13.1640625" customWidth="1"/>
    <col min="1282" max="1283" width="18.6640625" customWidth="1"/>
    <col min="1284" max="1284" width="13.1640625" customWidth="1"/>
    <col min="1536" max="1536" width="40.33203125" customWidth="1"/>
    <col min="1537" max="1537" width="13.1640625" customWidth="1"/>
    <col min="1538" max="1539" width="18.6640625" customWidth="1"/>
    <col min="1540" max="1540" width="13.1640625" customWidth="1"/>
    <col min="1792" max="1792" width="40.33203125" customWidth="1"/>
    <col min="1793" max="1793" width="13.1640625" customWidth="1"/>
    <col min="1794" max="1795" width="18.6640625" customWidth="1"/>
    <col min="1796" max="1796" width="13.1640625" customWidth="1"/>
    <col min="2048" max="2048" width="40.33203125" customWidth="1"/>
    <col min="2049" max="2049" width="13.1640625" customWidth="1"/>
    <col min="2050" max="2051" width="18.6640625" customWidth="1"/>
    <col min="2052" max="2052" width="13.1640625" customWidth="1"/>
    <col min="2304" max="2304" width="40.33203125" customWidth="1"/>
    <col min="2305" max="2305" width="13.1640625" customWidth="1"/>
    <col min="2306" max="2307" width="18.6640625" customWidth="1"/>
    <col min="2308" max="2308" width="13.1640625" customWidth="1"/>
    <col min="2560" max="2560" width="40.33203125" customWidth="1"/>
    <col min="2561" max="2561" width="13.1640625" customWidth="1"/>
    <col min="2562" max="2563" width="18.6640625" customWidth="1"/>
    <col min="2564" max="2564" width="13.1640625" customWidth="1"/>
    <col min="2816" max="2816" width="40.33203125" customWidth="1"/>
    <col min="2817" max="2817" width="13.1640625" customWidth="1"/>
    <col min="2818" max="2819" width="18.6640625" customWidth="1"/>
    <col min="2820" max="2820" width="13.1640625" customWidth="1"/>
    <col min="3072" max="3072" width="40.33203125" customWidth="1"/>
    <col min="3073" max="3073" width="13.1640625" customWidth="1"/>
    <col min="3074" max="3075" width="18.6640625" customWidth="1"/>
    <col min="3076" max="3076" width="13.1640625" customWidth="1"/>
    <col min="3328" max="3328" width="40.33203125" customWidth="1"/>
    <col min="3329" max="3329" width="13.1640625" customWidth="1"/>
    <col min="3330" max="3331" width="18.6640625" customWidth="1"/>
    <col min="3332" max="3332" width="13.1640625" customWidth="1"/>
    <col min="3584" max="3584" width="40.33203125" customWidth="1"/>
    <col min="3585" max="3585" width="13.1640625" customWidth="1"/>
    <col min="3586" max="3587" width="18.6640625" customWidth="1"/>
    <col min="3588" max="3588" width="13.1640625" customWidth="1"/>
    <col min="3840" max="3840" width="40.33203125" customWidth="1"/>
    <col min="3841" max="3841" width="13.1640625" customWidth="1"/>
    <col min="3842" max="3843" width="18.6640625" customWidth="1"/>
    <col min="3844" max="3844" width="13.1640625" customWidth="1"/>
    <col min="4096" max="4096" width="40.33203125" customWidth="1"/>
    <col min="4097" max="4097" width="13.1640625" customWidth="1"/>
    <col min="4098" max="4099" width="18.6640625" customWidth="1"/>
    <col min="4100" max="4100" width="13.1640625" customWidth="1"/>
    <col min="4352" max="4352" width="40.33203125" customWidth="1"/>
    <col min="4353" max="4353" width="13.1640625" customWidth="1"/>
    <col min="4354" max="4355" width="18.6640625" customWidth="1"/>
    <col min="4356" max="4356" width="13.1640625" customWidth="1"/>
    <col min="4608" max="4608" width="40.33203125" customWidth="1"/>
    <col min="4609" max="4609" width="13.1640625" customWidth="1"/>
    <col min="4610" max="4611" width="18.6640625" customWidth="1"/>
    <col min="4612" max="4612" width="13.1640625" customWidth="1"/>
    <col min="4864" max="4864" width="40.33203125" customWidth="1"/>
    <col min="4865" max="4865" width="13.1640625" customWidth="1"/>
    <col min="4866" max="4867" width="18.6640625" customWidth="1"/>
    <col min="4868" max="4868" width="13.1640625" customWidth="1"/>
    <col min="5120" max="5120" width="40.33203125" customWidth="1"/>
    <col min="5121" max="5121" width="13.1640625" customWidth="1"/>
    <col min="5122" max="5123" width="18.6640625" customWidth="1"/>
    <col min="5124" max="5124" width="13.1640625" customWidth="1"/>
    <col min="5376" max="5376" width="40.33203125" customWidth="1"/>
    <col min="5377" max="5377" width="13.1640625" customWidth="1"/>
    <col min="5378" max="5379" width="18.6640625" customWidth="1"/>
    <col min="5380" max="5380" width="13.1640625" customWidth="1"/>
    <col min="5632" max="5632" width="40.33203125" customWidth="1"/>
    <col min="5633" max="5633" width="13.1640625" customWidth="1"/>
    <col min="5634" max="5635" width="18.6640625" customWidth="1"/>
    <col min="5636" max="5636" width="13.1640625" customWidth="1"/>
    <col min="5888" max="5888" width="40.33203125" customWidth="1"/>
    <col min="5889" max="5889" width="13.1640625" customWidth="1"/>
    <col min="5890" max="5891" width="18.6640625" customWidth="1"/>
    <col min="5892" max="5892" width="13.1640625" customWidth="1"/>
    <col min="6144" max="6144" width="40.33203125" customWidth="1"/>
    <col min="6145" max="6145" width="13.1640625" customWidth="1"/>
    <col min="6146" max="6147" width="18.6640625" customWidth="1"/>
    <col min="6148" max="6148" width="13.1640625" customWidth="1"/>
    <col min="6400" max="6400" width="40.33203125" customWidth="1"/>
    <col min="6401" max="6401" width="13.1640625" customWidth="1"/>
    <col min="6402" max="6403" width="18.6640625" customWidth="1"/>
    <col min="6404" max="6404" width="13.1640625" customWidth="1"/>
    <col min="6656" max="6656" width="40.33203125" customWidth="1"/>
    <col min="6657" max="6657" width="13.1640625" customWidth="1"/>
    <col min="6658" max="6659" width="18.6640625" customWidth="1"/>
    <col min="6660" max="6660" width="13.1640625" customWidth="1"/>
    <col min="6912" max="6912" width="40.33203125" customWidth="1"/>
    <col min="6913" max="6913" width="13.1640625" customWidth="1"/>
    <col min="6914" max="6915" width="18.6640625" customWidth="1"/>
    <col min="6916" max="6916" width="13.1640625" customWidth="1"/>
    <col min="7168" max="7168" width="40.33203125" customWidth="1"/>
    <col min="7169" max="7169" width="13.1640625" customWidth="1"/>
    <col min="7170" max="7171" width="18.6640625" customWidth="1"/>
    <col min="7172" max="7172" width="13.1640625" customWidth="1"/>
    <col min="7424" max="7424" width="40.33203125" customWidth="1"/>
    <col min="7425" max="7425" width="13.1640625" customWidth="1"/>
    <col min="7426" max="7427" width="18.6640625" customWidth="1"/>
    <col min="7428" max="7428" width="13.1640625" customWidth="1"/>
    <col min="7680" max="7680" width="40.33203125" customWidth="1"/>
    <col min="7681" max="7681" width="13.1640625" customWidth="1"/>
    <col min="7682" max="7683" width="18.6640625" customWidth="1"/>
    <col min="7684" max="7684" width="13.1640625" customWidth="1"/>
    <col min="7936" max="7936" width="40.33203125" customWidth="1"/>
    <col min="7937" max="7937" width="13.1640625" customWidth="1"/>
    <col min="7938" max="7939" width="18.6640625" customWidth="1"/>
    <col min="7940" max="7940" width="13.1640625" customWidth="1"/>
    <col min="8192" max="8192" width="40.33203125" customWidth="1"/>
    <col min="8193" max="8193" width="13.1640625" customWidth="1"/>
    <col min="8194" max="8195" width="18.6640625" customWidth="1"/>
    <col min="8196" max="8196" width="13.1640625" customWidth="1"/>
    <col min="8448" max="8448" width="40.33203125" customWidth="1"/>
    <col min="8449" max="8449" width="13.1640625" customWidth="1"/>
    <col min="8450" max="8451" width="18.6640625" customWidth="1"/>
    <col min="8452" max="8452" width="13.1640625" customWidth="1"/>
    <col min="8704" max="8704" width="40.33203125" customWidth="1"/>
    <col min="8705" max="8705" width="13.1640625" customWidth="1"/>
    <col min="8706" max="8707" width="18.6640625" customWidth="1"/>
    <col min="8708" max="8708" width="13.1640625" customWidth="1"/>
    <col min="8960" max="8960" width="40.33203125" customWidth="1"/>
    <col min="8961" max="8961" width="13.1640625" customWidth="1"/>
    <col min="8962" max="8963" width="18.6640625" customWidth="1"/>
    <col min="8964" max="8964" width="13.1640625" customWidth="1"/>
    <col min="9216" max="9216" width="40.33203125" customWidth="1"/>
    <col min="9217" max="9217" width="13.1640625" customWidth="1"/>
    <col min="9218" max="9219" width="18.6640625" customWidth="1"/>
    <col min="9220" max="9220" width="13.1640625" customWidth="1"/>
    <col min="9472" max="9472" width="40.33203125" customWidth="1"/>
    <col min="9473" max="9473" width="13.1640625" customWidth="1"/>
    <col min="9474" max="9475" width="18.6640625" customWidth="1"/>
    <col min="9476" max="9476" width="13.1640625" customWidth="1"/>
    <col min="9728" max="9728" width="40.33203125" customWidth="1"/>
    <col min="9729" max="9729" width="13.1640625" customWidth="1"/>
    <col min="9730" max="9731" width="18.6640625" customWidth="1"/>
    <col min="9732" max="9732" width="13.1640625" customWidth="1"/>
    <col min="9984" max="9984" width="40.33203125" customWidth="1"/>
    <col min="9985" max="9985" width="13.1640625" customWidth="1"/>
    <col min="9986" max="9987" width="18.6640625" customWidth="1"/>
    <col min="9988" max="9988" width="13.1640625" customWidth="1"/>
    <col min="10240" max="10240" width="40.33203125" customWidth="1"/>
    <col min="10241" max="10241" width="13.1640625" customWidth="1"/>
    <col min="10242" max="10243" width="18.6640625" customWidth="1"/>
    <col min="10244" max="10244" width="13.1640625" customWidth="1"/>
    <col min="10496" max="10496" width="40.33203125" customWidth="1"/>
    <col min="10497" max="10497" width="13.1640625" customWidth="1"/>
    <col min="10498" max="10499" width="18.6640625" customWidth="1"/>
    <col min="10500" max="10500" width="13.1640625" customWidth="1"/>
    <col min="10752" max="10752" width="40.33203125" customWidth="1"/>
    <col min="10753" max="10753" width="13.1640625" customWidth="1"/>
    <col min="10754" max="10755" width="18.6640625" customWidth="1"/>
    <col min="10756" max="10756" width="13.1640625" customWidth="1"/>
    <col min="11008" max="11008" width="40.33203125" customWidth="1"/>
    <col min="11009" max="11009" width="13.1640625" customWidth="1"/>
    <col min="11010" max="11011" width="18.6640625" customWidth="1"/>
    <col min="11012" max="11012" width="13.1640625" customWidth="1"/>
    <col min="11264" max="11264" width="40.33203125" customWidth="1"/>
    <col min="11265" max="11265" width="13.1640625" customWidth="1"/>
    <col min="11266" max="11267" width="18.6640625" customWidth="1"/>
    <col min="11268" max="11268" width="13.1640625" customWidth="1"/>
    <col min="11520" max="11520" width="40.33203125" customWidth="1"/>
    <col min="11521" max="11521" width="13.1640625" customWidth="1"/>
    <col min="11522" max="11523" width="18.6640625" customWidth="1"/>
    <col min="11524" max="11524" width="13.1640625" customWidth="1"/>
    <col min="11776" max="11776" width="40.33203125" customWidth="1"/>
    <col min="11777" max="11777" width="13.1640625" customWidth="1"/>
    <col min="11778" max="11779" width="18.6640625" customWidth="1"/>
    <col min="11780" max="11780" width="13.1640625" customWidth="1"/>
    <col min="12032" max="12032" width="40.33203125" customWidth="1"/>
    <col min="12033" max="12033" width="13.1640625" customWidth="1"/>
    <col min="12034" max="12035" width="18.6640625" customWidth="1"/>
    <col min="12036" max="12036" width="13.1640625" customWidth="1"/>
    <col min="12288" max="12288" width="40.33203125" customWidth="1"/>
    <col min="12289" max="12289" width="13.1640625" customWidth="1"/>
    <col min="12290" max="12291" width="18.6640625" customWidth="1"/>
    <col min="12292" max="12292" width="13.1640625" customWidth="1"/>
    <col min="12544" max="12544" width="40.33203125" customWidth="1"/>
    <col min="12545" max="12545" width="13.1640625" customWidth="1"/>
    <col min="12546" max="12547" width="18.6640625" customWidth="1"/>
    <col min="12548" max="12548" width="13.1640625" customWidth="1"/>
    <col min="12800" max="12800" width="40.33203125" customWidth="1"/>
    <col min="12801" max="12801" width="13.1640625" customWidth="1"/>
    <col min="12802" max="12803" width="18.6640625" customWidth="1"/>
    <col min="12804" max="12804" width="13.1640625" customWidth="1"/>
    <col min="13056" max="13056" width="40.33203125" customWidth="1"/>
    <col min="13057" max="13057" width="13.1640625" customWidth="1"/>
    <col min="13058" max="13059" width="18.6640625" customWidth="1"/>
    <col min="13060" max="13060" width="13.1640625" customWidth="1"/>
    <col min="13312" max="13312" width="40.33203125" customWidth="1"/>
    <col min="13313" max="13313" width="13.1640625" customWidth="1"/>
    <col min="13314" max="13315" width="18.6640625" customWidth="1"/>
    <col min="13316" max="13316" width="13.1640625" customWidth="1"/>
    <col min="13568" max="13568" width="40.33203125" customWidth="1"/>
    <col min="13569" max="13569" width="13.1640625" customWidth="1"/>
    <col min="13570" max="13571" width="18.6640625" customWidth="1"/>
    <col min="13572" max="13572" width="13.1640625" customWidth="1"/>
    <col min="13824" max="13824" width="40.33203125" customWidth="1"/>
    <col min="13825" max="13825" width="13.1640625" customWidth="1"/>
    <col min="13826" max="13827" width="18.6640625" customWidth="1"/>
    <col min="13828" max="13828" width="13.1640625" customWidth="1"/>
    <col min="14080" max="14080" width="40.33203125" customWidth="1"/>
    <col min="14081" max="14081" width="13.1640625" customWidth="1"/>
    <col min="14082" max="14083" width="18.6640625" customWidth="1"/>
    <col min="14084" max="14084" width="13.1640625" customWidth="1"/>
    <col min="14336" max="14336" width="40.33203125" customWidth="1"/>
    <col min="14337" max="14337" width="13.1640625" customWidth="1"/>
    <col min="14338" max="14339" width="18.6640625" customWidth="1"/>
    <col min="14340" max="14340" width="13.1640625" customWidth="1"/>
    <col min="14592" max="14592" width="40.33203125" customWidth="1"/>
    <col min="14593" max="14593" width="13.1640625" customWidth="1"/>
    <col min="14594" max="14595" width="18.6640625" customWidth="1"/>
    <col min="14596" max="14596" width="13.1640625" customWidth="1"/>
    <col min="14848" max="14848" width="40.33203125" customWidth="1"/>
    <col min="14849" max="14849" width="13.1640625" customWidth="1"/>
    <col min="14850" max="14851" width="18.6640625" customWidth="1"/>
    <col min="14852" max="14852" width="13.1640625" customWidth="1"/>
    <col min="15104" max="15104" width="40.33203125" customWidth="1"/>
    <col min="15105" max="15105" width="13.1640625" customWidth="1"/>
    <col min="15106" max="15107" width="18.6640625" customWidth="1"/>
    <col min="15108" max="15108" width="13.1640625" customWidth="1"/>
    <col min="15360" max="15360" width="40.33203125" customWidth="1"/>
    <col min="15361" max="15361" width="13.1640625" customWidth="1"/>
    <col min="15362" max="15363" width="18.6640625" customWidth="1"/>
    <col min="15364" max="15364" width="13.1640625" customWidth="1"/>
    <col min="15616" max="15616" width="40.33203125" customWidth="1"/>
    <col min="15617" max="15617" width="13.1640625" customWidth="1"/>
    <col min="15618" max="15619" width="18.6640625" customWidth="1"/>
    <col min="15620" max="15620" width="13.1640625" customWidth="1"/>
    <col min="15872" max="15872" width="40.33203125" customWidth="1"/>
    <col min="15873" max="15873" width="13.1640625" customWidth="1"/>
    <col min="15874" max="15875" width="18.6640625" customWidth="1"/>
    <col min="15876" max="15876" width="13.1640625" customWidth="1"/>
    <col min="16128" max="16128" width="40.33203125" customWidth="1"/>
    <col min="16129" max="16129" width="13.1640625" customWidth="1"/>
    <col min="16130" max="16131" width="18.6640625" customWidth="1"/>
    <col min="16132" max="16132" width="13.1640625" customWidth="1"/>
  </cols>
  <sheetData>
    <row r="1" spans="1:7" ht="31.5" customHeight="1" x14ac:dyDescent="0.2">
      <c r="A1" s="73"/>
      <c r="B1" s="59"/>
      <c r="C1" s="59"/>
      <c r="D1" s="59"/>
      <c r="E1" s="290" t="s">
        <v>184</v>
      </c>
      <c r="F1" s="290"/>
      <c r="G1" s="290"/>
    </row>
    <row r="2" spans="1:7" ht="34.5" customHeight="1" x14ac:dyDescent="0.25">
      <c r="A2" s="314" t="s">
        <v>130</v>
      </c>
      <c r="B2" s="314"/>
      <c r="C2" s="314"/>
      <c r="D2" s="314"/>
      <c r="E2" s="314"/>
      <c r="F2" s="314"/>
      <c r="G2" s="314"/>
    </row>
    <row r="3" spans="1:7" ht="27" customHeight="1" x14ac:dyDescent="0.2">
      <c r="A3" s="315" t="s">
        <v>131</v>
      </c>
      <c r="B3" s="315"/>
      <c r="C3" s="315"/>
      <c r="D3" s="315"/>
      <c r="E3" s="315"/>
      <c r="F3" s="315"/>
      <c r="G3" s="315"/>
    </row>
    <row r="4" spans="1:7" s="152" customFormat="1" ht="78" customHeight="1" x14ac:dyDescent="0.2">
      <c r="A4" s="316" t="s">
        <v>28</v>
      </c>
      <c r="B4" s="316" t="s">
        <v>29</v>
      </c>
      <c r="C4" s="147" t="s">
        <v>132</v>
      </c>
      <c r="D4" s="148" t="s">
        <v>133</v>
      </c>
      <c r="E4" s="149" t="s">
        <v>134</v>
      </c>
      <c r="F4" s="150" t="s">
        <v>135</v>
      </c>
      <c r="G4" s="151" t="s">
        <v>34</v>
      </c>
    </row>
    <row r="5" spans="1:7" s="152" customFormat="1" x14ac:dyDescent="0.2">
      <c r="A5" s="317"/>
      <c r="B5" s="317"/>
      <c r="C5" s="153" t="s">
        <v>37</v>
      </c>
      <c r="D5" s="153" t="s">
        <v>37</v>
      </c>
      <c r="E5" s="153" t="s">
        <v>37</v>
      </c>
      <c r="F5" s="153" t="s">
        <v>37</v>
      </c>
      <c r="G5" s="153" t="s">
        <v>37</v>
      </c>
    </row>
    <row r="6" spans="1:7" ht="25.5" x14ac:dyDescent="0.2">
      <c r="A6" s="38">
        <v>560002</v>
      </c>
      <c r="B6" s="39" t="s">
        <v>40</v>
      </c>
      <c r="C6" s="41">
        <v>6</v>
      </c>
      <c r="D6" s="41">
        <v>27</v>
      </c>
      <c r="E6" s="66">
        <v>0.22220000000000001</v>
      </c>
      <c r="F6" s="43">
        <v>0.51</v>
      </c>
      <c r="G6" s="44">
        <v>0.51</v>
      </c>
    </row>
    <row r="7" spans="1:7" ht="25.5" x14ac:dyDescent="0.2">
      <c r="A7" s="38">
        <v>560014</v>
      </c>
      <c r="B7" s="39" t="s">
        <v>41</v>
      </c>
      <c r="C7" s="41">
        <v>1</v>
      </c>
      <c r="D7" s="41">
        <v>2</v>
      </c>
      <c r="E7" s="66">
        <v>0.5</v>
      </c>
      <c r="F7" s="43">
        <v>1.26</v>
      </c>
      <c r="G7" s="44">
        <v>1.26</v>
      </c>
    </row>
    <row r="8" spans="1:7" ht="12.75" x14ac:dyDescent="0.2">
      <c r="A8" s="38">
        <v>560017</v>
      </c>
      <c r="B8" s="39" t="s">
        <v>42</v>
      </c>
      <c r="C8" s="41">
        <v>85</v>
      </c>
      <c r="D8" s="41">
        <v>119</v>
      </c>
      <c r="E8" s="66">
        <v>0.71430000000000005</v>
      </c>
      <c r="F8" s="43">
        <v>1.84</v>
      </c>
      <c r="G8" s="44">
        <v>1.84</v>
      </c>
    </row>
    <row r="9" spans="1:7" ht="12.75" x14ac:dyDescent="0.2">
      <c r="A9" s="38">
        <v>560019</v>
      </c>
      <c r="B9" s="39" t="s">
        <v>43</v>
      </c>
      <c r="C9" s="41">
        <v>64</v>
      </c>
      <c r="D9" s="41">
        <v>102</v>
      </c>
      <c r="E9" s="66">
        <v>0.62749999999999995</v>
      </c>
      <c r="F9" s="43">
        <v>1.61</v>
      </c>
      <c r="G9" s="44">
        <v>1.55</v>
      </c>
    </row>
    <row r="10" spans="1:7" ht="12.75" x14ac:dyDescent="0.2">
      <c r="A10" s="38">
        <v>560021</v>
      </c>
      <c r="B10" s="39" t="s">
        <v>44</v>
      </c>
      <c r="C10" s="41">
        <v>88</v>
      </c>
      <c r="D10" s="41">
        <v>92</v>
      </c>
      <c r="E10" s="66">
        <v>0.95650000000000002</v>
      </c>
      <c r="F10" s="43">
        <v>2.5</v>
      </c>
      <c r="G10" s="44">
        <v>1.48</v>
      </c>
    </row>
    <row r="11" spans="1:7" ht="12.75" x14ac:dyDescent="0.2">
      <c r="A11" s="38">
        <v>560022</v>
      </c>
      <c r="B11" s="39" t="s">
        <v>45</v>
      </c>
      <c r="C11" s="41">
        <v>68</v>
      </c>
      <c r="D11" s="41">
        <v>114</v>
      </c>
      <c r="E11" s="66">
        <v>0.59650000000000003</v>
      </c>
      <c r="F11" s="43">
        <v>1.52</v>
      </c>
      <c r="G11" s="44">
        <v>1.1200000000000001</v>
      </c>
    </row>
    <row r="12" spans="1:7" ht="12.75" x14ac:dyDescent="0.2">
      <c r="A12" s="38">
        <v>560024</v>
      </c>
      <c r="B12" s="39" t="s">
        <v>46</v>
      </c>
      <c r="C12" s="41">
        <v>0</v>
      </c>
      <c r="D12" s="41">
        <v>0</v>
      </c>
      <c r="E12" s="66">
        <v>0</v>
      </c>
      <c r="F12" s="43">
        <v>0</v>
      </c>
      <c r="G12" s="44">
        <v>0</v>
      </c>
    </row>
    <row r="13" spans="1:7" ht="25.5" x14ac:dyDescent="0.2">
      <c r="A13" s="38">
        <v>560026</v>
      </c>
      <c r="B13" s="39" t="s">
        <v>47</v>
      </c>
      <c r="C13" s="41">
        <v>59</v>
      </c>
      <c r="D13" s="41">
        <v>125</v>
      </c>
      <c r="E13" s="66">
        <v>0.47199999999999998</v>
      </c>
      <c r="F13" s="43">
        <v>1.18</v>
      </c>
      <c r="G13" s="44">
        <v>0.98</v>
      </c>
    </row>
    <row r="14" spans="1:7" ht="12.75" x14ac:dyDescent="0.2">
      <c r="A14" s="38">
        <v>560032</v>
      </c>
      <c r="B14" s="39" t="s">
        <v>48</v>
      </c>
      <c r="C14" s="41">
        <v>13</v>
      </c>
      <c r="D14" s="41">
        <v>43</v>
      </c>
      <c r="E14" s="66">
        <v>0.30230000000000001</v>
      </c>
      <c r="F14" s="43">
        <v>0.72</v>
      </c>
      <c r="G14" s="44">
        <v>0.72</v>
      </c>
    </row>
    <row r="15" spans="1:7" ht="12.75" x14ac:dyDescent="0.2">
      <c r="A15" s="38">
        <v>560033</v>
      </c>
      <c r="B15" s="39" t="s">
        <v>49</v>
      </c>
      <c r="C15" s="41">
        <v>30</v>
      </c>
      <c r="D15" s="41">
        <v>58</v>
      </c>
      <c r="E15" s="66">
        <v>0.51719999999999999</v>
      </c>
      <c r="F15" s="43">
        <v>1.31</v>
      </c>
      <c r="G15" s="44">
        <v>1.31</v>
      </c>
    </row>
    <row r="16" spans="1:7" ht="12.75" x14ac:dyDescent="0.2">
      <c r="A16" s="38">
        <v>560034</v>
      </c>
      <c r="B16" s="39" t="s">
        <v>50</v>
      </c>
      <c r="C16" s="41">
        <v>20</v>
      </c>
      <c r="D16" s="41">
        <v>52</v>
      </c>
      <c r="E16" s="66">
        <v>0.3846</v>
      </c>
      <c r="F16" s="43">
        <v>0.95</v>
      </c>
      <c r="G16" s="44">
        <v>0.95</v>
      </c>
    </row>
    <row r="17" spans="1:7" ht="12.75" x14ac:dyDescent="0.2">
      <c r="A17" s="38">
        <v>560035</v>
      </c>
      <c r="B17" s="39" t="s">
        <v>51</v>
      </c>
      <c r="C17" s="41">
        <v>0</v>
      </c>
      <c r="D17" s="41">
        <v>0</v>
      </c>
      <c r="E17" s="66">
        <v>0</v>
      </c>
      <c r="F17" s="43">
        <v>0</v>
      </c>
      <c r="G17" s="44">
        <v>0</v>
      </c>
    </row>
    <row r="18" spans="1:7" ht="12.75" x14ac:dyDescent="0.2">
      <c r="A18" s="38">
        <v>560036</v>
      </c>
      <c r="B18" s="39" t="s">
        <v>52</v>
      </c>
      <c r="C18" s="41">
        <v>25</v>
      </c>
      <c r="D18" s="41">
        <v>83</v>
      </c>
      <c r="E18" s="66">
        <v>0.30120000000000002</v>
      </c>
      <c r="F18" s="43">
        <v>0.72</v>
      </c>
      <c r="G18" s="44">
        <v>0.57999999999999996</v>
      </c>
    </row>
    <row r="19" spans="1:7" ht="25.5" x14ac:dyDescent="0.2">
      <c r="A19" s="38">
        <v>560041</v>
      </c>
      <c r="B19" s="39" t="s">
        <v>53</v>
      </c>
      <c r="C19" s="41">
        <v>0</v>
      </c>
      <c r="D19" s="41">
        <v>0</v>
      </c>
      <c r="E19" s="66">
        <v>0</v>
      </c>
      <c r="F19" s="43">
        <v>0</v>
      </c>
      <c r="G19" s="44">
        <v>0</v>
      </c>
    </row>
    <row r="20" spans="1:7" ht="12.75" x14ac:dyDescent="0.2">
      <c r="A20" s="38">
        <v>560043</v>
      </c>
      <c r="B20" s="39" t="s">
        <v>54</v>
      </c>
      <c r="C20" s="41">
        <v>15</v>
      </c>
      <c r="D20" s="41">
        <v>34</v>
      </c>
      <c r="E20" s="66">
        <v>0.44119999999999998</v>
      </c>
      <c r="F20" s="43">
        <v>1.1000000000000001</v>
      </c>
      <c r="G20" s="44">
        <v>0.88</v>
      </c>
    </row>
    <row r="21" spans="1:7" ht="12.75" x14ac:dyDescent="0.2">
      <c r="A21" s="38">
        <v>560045</v>
      </c>
      <c r="B21" s="39" t="s">
        <v>55</v>
      </c>
      <c r="C21" s="41">
        <v>10</v>
      </c>
      <c r="D21" s="41">
        <v>45</v>
      </c>
      <c r="E21" s="66">
        <v>0.22220000000000001</v>
      </c>
      <c r="F21" s="43">
        <v>0.51</v>
      </c>
      <c r="G21" s="44">
        <v>0.4</v>
      </c>
    </row>
    <row r="22" spans="1:7" ht="12.75" x14ac:dyDescent="0.2">
      <c r="A22" s="38">
        <v>560047</v>
      </c>
      <c r="B22" s="39" t="s">
        <v>56</v>
      </c>
      <c r="C22" s="41">
        <v>15</v>
      </c>
      <c r="D22" s="41">
        <v>49</v>
      </c>
      <c r="E22" s="66">
        <v>0.30609999999999998</v>
      </c>
      <c r="F22" s="43">
        <v>0.73</v>
      </c>
      <c r="G22" s="44">
        <v>0.56999999999999995</v>
      </c>
    </row>
    <row r="23" spans="1:7" ht="12.75" x14ac:dyDescent="0.2">
      <c r="A23" s="38">
        <v>560052</v>
      </c>
      <c r="B23" s="39" t="s">
        <v>57</v>
      </c>
      <c r="C23" s="41">
        <v>3</v>
      </c>
      <c r="D23" s="41">
        <v>48</v>
      </c>
      <c r="E23" s="66">
        <v>6.25E-2</v>
      </c>
      <c r="F23" s="43">
        <v>7.0000000000000007E-2</v>
      </c>
      <c r="G23" s="44">
        <v>0.05</v>
      </c>
    </row>
    <row r="24" spans="1:7" ht="12.75" x14ac:dyDescent="0.2">
      <c r="A24" s="38">
        <v>560053</v>
      </c>
      <c r="B24" s="39" t="s">
        <v>58</v>
      </c>
      <c r="C24" s="41">
        <v>6</v>
      </c>
      <c r="D24" s="41">
        <v>20</v>
      </c>
      <c r="E24" s="66">
        <v>0.3</v>
      </c>
      <c r="F24" s="43">
        <v>0.72</v>
      </c>
      <c r="G24" s="44">
        <v>0.56000000000000005</v>
      </c>
    </row>
    <row r="25" spans="1:7" ht="12.75" x14ac:dyDescent="0.2">
      <c r="A25" s="38">
        <v>560054</v>
      </c>
      <c r="B25" s="39" t="s">
        <v>59</v>
      </c>
      <c r="C25" s="41">
        <v>6</v>
      </c>
      <c r="D25" s="41">
        <v>23</v>
      </c>
      <c r="E25" s="66">
        <v>0.26090000000000002</v>
      </c>
      <c r="F25" s="43">
        <v>0.61</v>
      </c>
      <c r="G25" s="44">
        <v>0.46</v>
      </c>
    </row>
    <row r="26" spans="1:7" ht="12.75" x14ac:dyDescent="0.2">
      <c r="A26" s="38">
        <v>560055</v>
      </c>
      <c r="B26" s="39" t="s">
        <v>60</v>
      </c>
      <c r="C26" s="41">
        <v>5</v>
      </c>
      <c r="D26" s="41">
        <v>24</v>
      </c>
      <c r="E26" s="66">
        <v>0.20830000000000001</v>
      </c>
      <c r="F26" s="43">
        <v>0.47</v>
      </c>
      <c r="G26" s="44">
        <v>0.38</v>
      </c>
    </row>
    <row r="27" spans="1:7" ht="12.75" x14ac:dyDescent="0.2">
      <c r="A27" s="38">
        <v>560056</v>
      </c>
      <c r="B27" s="39" t="s">
        <v>61</v>
      </c>
      <c r="C27" s="41">
        <v>3</v>
      </c>
      <c r="D27" s="41">
        <v>35</v>
      </c>
      <c r="E27" s="66">
        <v>8.5699999999999998E-2</v>
      </c>
      <c r="F27" s="43">
        <v>0.14000000000000001</v>
      </c>
      <c r="G27" s="44">
        <v>0.11</v>
      </c>
    </row>
    <row r="28" spans="1:7" ht="12.75" x14ac:dyDescent="0.2">
      <c r="A28" s="38">
        <v>560057</v>
      </c>
      <c r="B28" s="39" t="s">
        <v>62</v>
      </c>
      <c r="C28" s="41">
        <v>13</v>
      </c>
      <c r="D28" s="41">
        <v>20</v>
      </c>
      <c r="E28" s="66">
        <v>0.65</v>
      </c>
      <c r="F28" s="43">
        <v>1.67</v>
      </c>
      <c r="G28" s="44">
        <v>1.32</v>
      </c>
    </row>
    <row r="29" spans="1:7" ht="12.75" x14ac:dyDescent="0.2">
      <c r="A29" s="38">
        <v>560058</v>
      </c>
      <c r="B29" s="39" t="s">
        <v>63</v>
      </c>
      <c r="C29" s="41">
        <v>5</v>
      </c>
      <c r="D29" s="41">
        <v>42</v>
      </c>
      <c r="E29" s="66">
        <v>0.11899999999999999</v>
      </c>
      <c r="F29" s="43">
        <v>0.23</v>
      </c>
      <c r="G29" s="44">
        <v>0.18</v>
      </c>
    </row>
    <row r="30" spans="1:7" ht="12.75" x14ac:dyDescent="0.2">
      <c r="A30" s="38">
        <v>560059</v>
      </c>
      <c r="B30" s="39" t="s">
        <v>64</v>
      </c>
      <c r="C30" s="41">
        <v>7</v>
      </c>
      <c r="D30" s="41">
        <v>16</v>
      </c>
      <c r="E30" s="66">
        <v>0.4375</v>
      </c>
      <c r="F30" s="43">
        <v>1.0900000000000001</v>
      </c>
      <c r="G30" s="44">
        <v>0.87</v>
      </c>
    </row>
    <row r="31" spans="1:7" ht="12.75" x14ac:dyDescent="0.2">
      <c r="A31" s="38">
        <v>560060</v>
      </c>
      <c r="B31" s="39" t="s">
        <v>65</v>
      </c>
      <c r="C31" s="41">
        <v>8</v>
      </c>
      <c r="D31" s="41">
        <v>10</v>
      </c>
      <c r="E31" s="66">
        <v>0.8</v>
      </c>
      <c r="F31" s="43">
        <v>2.08</v>
      </c>
      <c r="G31" s="44">
        <v>1.6</v>
      </c>
    </row>
    <row r="32" spans="1:7" ht="12.75" x14ac:dyDescent="0.2">
      <c r="A32" s="38">
        <v>560061</v>
      </c>
      <c r="B32" s="39" t="s">
        <v>66</v>
      </c>
      <c r="C32" s="41">
        <v>3</v>
      </c>
      <c r="D32" s="41">
        <v>31</v>
      </c>
      <c r="E32" s="66">
        <v>9.6799999999999997E-2</v>
      </c>
      <c r="F32" s="43">
        <v>0.17</v>
      </c>
      <c r="G32" s="44">
        <v>0.13</v>
      </c>
    </row>
    <row r="33" spans="1:7" ht="12.75" x14ac:dyDescent="0.2">
      <c r="A33" s="38">
        <v>560062</v>
      </c>
      <c r="B33" s="39" t="s">
        <v>67</v>
      </c>
      <c r="C33" s="41">
        <v>3</v>
      </c>
      <c r="D33" s="41">
        <v>14</v>
      </c>
      <c r="E33" s="66">
        <v>0.21429999999999999</v>
      </c>
      <c r="F33" s="43">
        <v>0.48</v>
      </c>
      <c r="G33" s="44">
        <v>0.38</v>
      </c>
    </row>
    <row r="34" spans="1:7" ht="25.5" x14ac:dyDescent="0.2">
      <c r="A34" s="38">
        <v>560063</v>
      </c>
      <c r="B34" s="39" t="s">
        <v>68</v>
      </c>
      <c r="C34" s="41">
        <v>2</v>
      </c>
      <c r="D34" s="41">
        <v>19</v>
      </c>
      <c r="E34" s="66">
        <v>0.1053</v>
      </c>
      <c r="F34" s="43">
        <v>0.19</v>
      </c>
      <c r="G34" s="44">
        <v>0.15</v>
      </c>
    </row>
    <row r="35" spans="1:7" ht="12.75" x14ac:dyDescent="0.2">
      <c r="A35" s="38">
        <v>560064</v>
      </c>
      <c r="B35" s="39" t="s">
        <v>69</v>
      </c>
      <c r="C35" s="41">
        <v>39</v>
      </c>
      <c r="D35" s="41">
        <v>55</v>
      </c>
      <c r="E35" s="66">
        <v>0.70909999999999995</v>
      </c>
      <c r="F35" s="43">
        <v>1.83</v>
      </c>
      <c r="G35" s="44">
        <v>1.41</v>
      </c>
    </row>
    <row r="36" spans="1:7" ht="12.75" x14ac:dyDescent="0.2">
      <c r="A36" s="38">
        <v>560065</v>
      </c>
      <c r="B36" s="39" t="s">
        <v>70</v>
      </c>
      <c r="C36" s="41">
        <v>7</v>
      </c>
      <c r="D36" s="41">
        <v>18</v>
      </c>
      <c r="E36" s="66">
        <v>0.38890000000000002</v>
      </c>
      <c r="F36" s="43">
        <v>0.96</v>
      </c>
      <c r="G36" s="44">
        <v>0.78</v>
      </c>
    </row>
    <row r="37" spans="1:7" ht="12.75" x14ac:dyDescent="0.2">
      <c r="A37" s="38">
        <v>560066</v>
      </c>
      <c r="B37" s="39" t="s">
        <v>71</v>
      </c>
      <c r="C37" s="41">
        <v>2</v>
      </c>
      <c r="D37" s="41">
        <v>16</v>
      </c>
      <c r="E37" s="66">
        <v>0.125</v>
      </c>
      <c r="F37" s="43">
        <v>0.24</v>
      </c>
      <c r="G37" s="44">
        <v>0.19</v>
      </c>
    </row>
    <row r="38" spans="1:7" ht="12.75" x14ac:dyDescent="0.2">
      <c r="A38" s="38">
        <v>560067</v>
      </c>
      <c r="B38" s="39" t="s">
        <v>72</v>
      </c>
      <c r="C38" s="41">
        <v>12</v>
      </c>
      <c r="D38" s="41">
        <v>32</v>
      </c>
      <c r="E38" s="66">
        <v>0.375</v>
      </c>
      <c r="F38" s="43">
        <v>0.92</v>
      </c>
      <c r="G38" s="44">
        <v>0.7</v>
      </c>
    </row>
    <row r="39" spans="1:7" ht="12.75" x14ac:dyDescent="0.2">
      <c r="A39" s="38">
        <v>560068</v>
      </c>
      <c r="B39" s="39" t="s">
        <v>73</v>
      </c>
      <c r="C39" s="41">
        <v>14</v>
      </c>
      <c r="D39" s="41">
        <v>38</v>
      </c>
      <c r="E39" s="66">
        <v>0.36840000000000001</v>
      </c>
      <c r="F39" s="43">
        <v>0.9</v>
      </c>
      <c r="G39" s="44">
        <v>0.69</v>
      </c>
    </row>
    <row r="40" spans="1:7" ht="12.75" x14ac:dyDescent="0.2">
      <c r="A40" s="38">
        <v>560069</v>
      </c>
      <c r="B40" s="39" t="s">
        <v>74</v>
      </c>
      <c r="C40" s="41">
        <v>3</v>
      </c>
      <c r="D40" s="41">
        <v>18</v>
      </c>
      <c r="E40" s="66">
        <v>0.16669999999999999</v>
      </c>
      <c r="F40" s="43">
        <v>0.36</v>
      </c>
      <c r="G40" s="44">
        <v>0.28000000000000003</v>
      </c>
    </row>
    <row r="41" spans="1:7" ht="12.75" x14ac:dyDescent="0.2">
      <c r="A41" s="38">
        <v>560070</v>
      </c>
      <c r="B41" s="39" t="s">
        <v>75</v>
      </c>
      <c r="C41" s="41">
        <v>65</v>
      </c>
      <c r="D41" s="41">
        <v>68</v>
      </c>
      <c r="E41" s="66">
        <v>0.95589999999999997</v>
      </c>
      <c r="F41" s="43">
        <v>2.5</v>
      </c>
      <c r="G41" s="44">
        <v>1.9</v>
      </c>
    </row>
    <row r="42" spans="1:7" ht="12.75" x14ac:dyDescent="0.2">
      <c r="A42" s="38">
        <v>560071</v>
      </c>
      <c r="B42" s="39" t="s">
        <v>76</v>
      </c>
      <c r="C42" s="41">
        <v>9</v>
      </c>
      <c r="D42" s="41">
        <v>27</v>
      </c>
      <c r="E42" s="66">
        <v>0.33329999999999999</v>
      </c>
      <c r="F42" s="43">
        <v>0.81</v>
      </c>
      <c r="G42" s="44">
        <v>0.61</v>
      </c>
    </row>
    <row r="43" spans="1:7" ht="12.75" x14ac:dyDescent="0.2">
      <c r="A43" s="38">
        <v>560072</v>
      </c>
      <c r="B43" s="39" t="s">
        <v>77</v>
      </c>
      <c r="C43" s="41">
        <v>9</v>
      </c>
      <c r="D43" s="41">
        <v>27</v>
      </c>
      <c r="E43" s="66">
        <v>0.33329999999999999</v>
      </c>
      <c r="F43" s="43">
        <v>0.81</v>
      </c>
      <c r="G43" s="44">
        <v>0.64</v>
      </c>
    </row>
    <row r="44" spans="1:7" ht="12.75" x14ac:dyDescent="0.2">
      <c r="A44" s="38">
        <v>560073</v>
      </c>
      <c r="B44" s="39" t="s">
        <v>78</v>
      </c>
      <c r="C44" s="41">
        <v>12</v>
      </c>
      <c r="D44" s="41">
        <v>26</v>
      </c>
      <c r="E44" s="66">
        <v>0.46150000000000002</v>
      </c>
      <c r="F44" s="43">
        <v>1.1599999999999999</v>
      </c>
      <c r="G44" s="44">
        <v>0.96</v>
      </c>
    </row>
    <row r="45" spans="1:7" ht="12.75" x14ac:dyDescent="0.2">
      <c r="A45" s="38">
        <v>560074</v>
      </c>
      <c r="B45" s="39" t="s">
        <v>79</v>
      </c>
      <c r="C45" s="41">
        <v>17</v>
      </c>
      <c r="D45" s="41">
        <v>32</v>
      </c>
      <c r="E45" s="66">
        <v>0.53129999999999999</v>
      </c>
      <c r="F45" s="43">
        <v>1.35</v>
      </c>
      <c r="G45" s="44">
        <v>1.03</v>
      </c>
    </row>
    <row r="46" spans="1:7" ht="12.75" x14ac:dyDescent="0.2">
      <c r="A46" s="38">
        <v>560075</v>
      </c>
      <c r="B46" s="39" t="s">
        <v>80</v>
      </c>
      <c r="C46" s="41">
        <v>40</v>
      </c>
      <c r="D46" s="41">
        <v>72</v>
      </c>
      <c r="E46" s="66">
        <v>0.55559999999999998</v>
      </c>
      <c r="F46" s="43">
        <v>1.41</v>
      </c>
      <c r="G46" s="44">
        <v>1.0900000000000001</v>
      </c>
    </row>
    <row r="47" spans="1:7" ht="12.75" x14ac:dyDescent="0.2">
      <c r="A47" s="38">
        <v>560076</v>
      </c>
      <c r="B47" s="39" t="s">
        <v>81</v>
      </c>
      <c r="C47" s="41">
        <v>4</v>
      </c>
      <c r="D47" s="41">
        <v>11</v>
      </c>
      <c r="E47" s="66">
        <v>0.36359999999999998</v>
      </c>
      <c r="F47" s="43">
        <v>0.89</v>
      </c>
      <c r="G47" s="44">
        <v>0.69</v>
      </c>
    </row>
    <row r="48" spans="1:7" ht="12.75" x14ac:dyDescent="0.2">
      <c r="A48" s="38">
        <v>560077</v>
      </c>
      <c r="B48" s="39" t="s">
        <v>82</v>
      </c>
      <c r="C48" s="41">
        <v>10</v>
      </c>
      <c r="D48" s="41">
        <v>20</v>
      </c>
      <c r="E48" s="66">
        <v>0.5</v>
      </c>
      <c r="F48" s="43">
        <v>1.26</v>
      </c>
      <c r="G48" s="44">
        <v>1.05</v>
      </c>
    </row>
    <row r="49" spans="1:7" ht="12.75" x14ac:dyDescent="0.2">
      <c r="A49" s="38">
        <v>560078</v>
      </c>
      <c r="B49" s="39" t="s">
        <v>83</v>
      </c>
      <c r="C49" s="41">
        <v>10</v>
      </c>
      <c r="D49" s="41">
        <v>66</v>
      </c>
      <c r="E49" s="66">
        <v>0.1515</v>
      </c>
      <c r="F49" s="43">
        <v>0.31</v>
      </c>
      <c r="G49" s="44">
        <v>0.23</v>
      </c>
    </row>
    <row r="50" spans="1:7" ht="12.75" x14ac:dyDescent="0.2">
      <c r="A50" s="38">
        <v>560079</v>
      </c>
      <c r="B50" s="39" t="s">
        <v>84</v>
      </c>
      <c r="C50" s="41">
        <v>24</v>
      </c>
      <c r="D50" s="41">
        <v>55</v>
      </c>
      <c r="E50" s="66">
        <v>0.43640000000000001</v>
      </c>
      <c r="F50" s="43">
        <v>1.0900000000000001</v>
      </c>
      <c r="G50" s="44">
        <v>0.84</v>
      </c>
    </row>
    <row r="51" spans="1:7" ht="12.75" x14ac:dyDescent="0.2">
      <c r="A51" s="38">
        <v>560080</v>
      </c>
      <c r="B51" s="39" t="s">
        <v>85</v>
      </c>
      <c r="C51" s="41">
        <v>1</v>
      </c>
      <c r="D51" s="41">
        <v>28</v>
      </c>
      <c r="E51" s="66">
        <v>3.5700000000000003E-2</v>
      </c>
      <c r="F51" s="43">
        <v>0</v>
      </c>
      <c r="G51" s="44">
        <v>0</v>
      </c>
    </row>
    <row r="52" spans="1:7" ht="12.75" x14ac:dyDescent="0.2">
      <c r="A52" s="38">
        <v>560081</v>
      </c>
      <c r="B52" s="39" t="s">
        <v>86</v>
      </c>
      <c r="C52" s="41">
        <v>9</v>
      </c>
      <c r="D52" s="41">
        <v>33</v>
      </c>
      <c r="E52" s="66">
        <v>0.2727</v>
      </c>
      <c r="F52" s="43">
        <v>0.64</v>
      </c>
      <c r="G52" s="44">
        <v>0.48</v>
      </c>
    </row>
    <row r="53" spans="1:7" ht="12.75" x14ac:dyDescent="0.2">
      <c r="A53" s="38">
        <v>560082</v>
      </c>
      <c r="B53" s="39" t="s">
        <v>87</v>
      </c>
      <c r="C53" s="41">
        <v>8</v>
      </c>
      <c r="D53" s="41">
        <v>23</v>
      </c>
      <c r="E53" s="66">
        <v>0.3478</v>
      </c>
      <c r="F53" s="43">
        <v>0.85</v>
      </c>
      <c r="G53" s="44">
        <v>0.68</v>
      </c>
    </row>
    <row r="54" spans="1:7" ht="12.75" x14ac:dyDescent="0.2">
      <c r="A54" s="38">
        <v>560083</v>
      </c>
      <c r="B54" s="39" t="s">
        <v>88</v>
      </c>
      <c r="C54" s="41">
        <v>11</v>
      </c>
      <c r="D54" s="41">
        <v>46</v>
      </c>
      <c r="E54" s="66">
        <v>0.23910000000000001</v>
      </c>
      <c r="F54" s="43">
        <v>0.55000000000000004</v>
      </c>
      <c r="G54" s="44">
        <v>0.45</v>
      </c>
    </row>
    <row r="55" spans="1:7" ht="12.75" x14ac:dyDescent="0.2">
      <c r="A55" s="38">
        <v>560084</v>
      </c>
      <c r="B55" s="39" t="s">
        <v>89</v>
      </c>
      <c r="C55" s="41">
        <v>4</v>
      </c>
      <c r="D55" s="41">
        <v>22</v>
      </c>
      <c r="E55" s="66">
        <v>0.18179999999999999</v>
      </c>
      <c r="F55" s="43">
        <v>0.4</v>
      </c>
      <c r="G55" s="44">
        <v>0.3</v>
      </c>
    </row>
    <row r="56" spans="1:7" ht="25.5" x14ac:dyDescent="0.2">
      <c r="A56" s="38">
        <v>560085</v>
      </c>
      <c r="B56" s="39" t="s">
        <v>90</v>
      </c>
      <c r="C56" s="41">
        <v>0</v>
      </c>
      <c r="D56" s="41">
        <v>0</v>
      </c>
      <c r="E56" s="66">
        <v>0</v>
      </c>
      <c r="F56" s="43">
        <v>0</v>
      </c>
      <c r="G56" s="44">
        <v>0</v>
      </c>
    </row>
    <row r="57" spans="1:7" ht="25.5" x14ac:dyDescent="0.2">
      <c r="A57" s="38">
        <v>560086</v>
      </c>
      <c r="B57" s="39" t="s">
        <v>91</v>
      </c>
      <c r="C57" s="41">
        <v>5</v>
      </c>
      <c r="D57" s="41">
        <v>28</v>
      </c>
      <c r="E57" s="66">
        <v>0.17860000000000001</v>
      </c>
      <c r="F57" s="43">
        <v>0.39</v>
      </c>
      <c r="G57" s="44">
        <v>0.38</v>
      </c>
    </row>
    <row r="58" spans="1:7" ht="12.75" x14ac:dyDescent="0.2">
      <c r="A58" s="38">
        <v>560087</v>
      </c>
      <c r="B58" s="39" t="s">
        <v>92</v>
      </c>
      <c r="C58" s="41">
        <v>13</v>
      </c>
      <c r="D58" s="41">
        <v>38</v>
      </c>
      <c r="E58" s="66">
        <v>0.34210000000000002</v>
      </c>
      <c r="F58" s="43">
        <v>0.83</v>
      </c>
      <c r="G58" s="44">
        <v>0.83</v>
      </c>
    </row>
    <row r="59" spans="1:7" ht="25.5" x14ac:dyDescent="0.2">
      <c r="A59" s="38">
        <v>560088</v>
      </c>
      <c r="B59" s="39" t="s">
        <v>93</v>
      </c>
      <c r="C59" s="41">
        <v>0</v>
      </c>
      <c r="D59" s="41">
        <v>6</v>
      </c>
      <c r="E59" s="66">
        <v>0</v>
      </c>
      <c r="F59" s="43">
        <v>0</v>
      </c>
      <c r="G59" s="44">
        <v>0</v>
      </c>
    </row>
    <row r="60" spans="1:7" ht="25.5" x14ac:dyDescent="0.2">
      <c r="A60" s="38">
        <v>560089</v>
      </c>
      <c r="B60" s="39" t="s">
        <v>94</v>
      </c>
      <c r="C60" s="41">
        <v>3</v>
      </c>
      <c r="D60" s="41">
        <v>9</v>
      </c>
      <c r="E60" s="66">
        <v>0.33329999999999999</v>
      </c>
      <c r="F60" s="43">
        <v>0.81</v>
      </c>
      <c r="G60" s="44">
        <v>0.81</v>
      </c>
    </row>
    <row r="61" spans="1:7" ht="25.5" x14ac:dyDescent="0.2">
      <c r="A61" s="38">
        <v>560096</v>
      </c>
      <c r="B61" s="39" t="s">
        <v>95</v>
      </c>
      <c r="C61" s="41">
        <v>0</v>
      </c>
      <c r="D61" s="41">
        <v>0</v>
      </c>
      <c r="E61" s="66">
        <v>0</v>
      </c>
      <c r="F61" s="43">
        <v>0</v>
      </c>
      <c r="G61" s="44">
        <v>0</v>
      </c>
    </row>
    <row r="62" spans="1:7" ht="25.5" x14ac:dyDescent="0.2">
      <c r="A62" s="38">
        <v>560098</v>
      </c>
      <c r="B62" s="39" t="s">
        <v>96</v>
      </c>
      <c r="C62" s="41">
        <v>1</v>
      </c>
      <c r="D62" s="41">
        <v>3</v>
      </c>
      <c r="E62" s="66">
        <v>0.33329999999999999</v>
      </c>
      <c r="F62" s="43">
        <v>0.81</v>
      </c>
      <c r="G62" s="44">
        <v>0.81</v>
      </c>
    </row>
    <row r="63" spans="1:7" ht="38.25" x14ac:dyDescent="0.2">
      <c r="A63" s="38">
        <v>560099</v>
      </c>
      <c r="B63" s="39" t="s">
        <v>97</v>
      </c>
      <c r="C63" s="41">
        <v>0</v>
      </c>
      <c r="D63" s="41">
        <v>6</v>
      </c>
      <c r="E63" s="66">
        <v>0</v>
      </c>
      <c r="F63" s="43">
        <v>0</v>
      </c>
      <c r="G63" s="44">
        <v>0</v>
      </c>
    </row>
    <row r="64" spans="1:7" ht="38.25" customHeight="1" x14ac:dyDescent="0.2">
      <c r="A64" s="38">
        <v>560206</v>
      </c>
      <c r="B64" s="39" t="s">
        <v>98</v>
      </c>
      <c r="C64" s="41">
        <v>26</v>
      </c>
      <c r="D64" s="41">
        <v>121</v>
      </c>
      <c r="E64" s="66">
        <v>0.21490000000000001</v>
      </c>
      <c r="F64" s="43">
        <v>0.49</v>
      </c>
      <c r="G64" s="44">
        <v>0.49</v>
      </c>
    </row>
    <row r="65" spans="1:7" ht="40.5" customHeight="1" x14ac:dyDescent="0.2">
      <c r="A65" s="50">
        <v>560214</v>
      </c>
      <c r="B65" s="39" t="s">
        <v>99</v>
      </c>
      <c r="C65" s="41">
        <v>38</v>
      </c>
      <c r="D65" s="41">
        <v>149</v>
      </c>
      <c r="E65" s="66">
        <v>0.255</v>
      </c>
      <c r="F65" s="43">
        <v>0.6</v>
      </c>
      <c r="G65" s="44">
        <v>0.46</v>
      </c>
    </row>
    <row r="66" spans="1:7" ht="12.75" x14ac:dyDescent="0.2">
      <c r="A66" s="52"/>
      <c r="B66" s="53" t="s">
        <v>119</v>
      </c>
      <c r="C66" s="69">
        <v>959</v>
      </c>
      <c r="D66" s="69">
        <v>2340</v>
      </c>
      <c r="E66" s="66">
        <v>0.4098</v>
      </c>
      <c r="F66" s="43"/>
      <c r="G66" s="44"/>
    </row>
  </sheetData>
  <mergeCells count="5">
    <mergeCell ref="A2:G2"/>
    <mergeCell ref="A3:G3"/>
    <mergeCell ref="A4:A5"/>
    <mergeCell ref="B4:B5"/>
    <mergeCell ref="E1:G1"/>
  </mergeCells>
  <pageMargins left="0.7" right="0.7" top="0.75" bottom="0.75" header="0.3" footer="0.3"/>
  <pageSetup paperSize="9" scale="7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118" zoomScaleNormal="100" zoomScaleSheetLayoutView="118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G7" sqref="G7"/>
    </sheetView>
  </sheetViews>
  <sheetFormatPr defaultRowHeight="11.25" x14ac:dyDescent="0.2"/>
  <cols>
    <col min="2" max="2" width="31.6640625" customWidth="1"/>
    <col min="5" max="5" width="13.33203125" customWidth="1"/>
    <col min="7" max="7" width="17.1640625" customWidth="1"/>
    <col min="9" max="9" width="13.83203125" customWidth="1"/>
    <col min="10" max="10" width="12" customWidth="1"/>
    <col min="13" max="13" width="11.83203125" customWidth="1"/>
    <col min="15" max="15" width="12.83203125" customWidth="1"/>
    <col min="255" max="255" width="31.6640625" customWidth="1"/>
    <col min="258" max="258" width="13.33203125" customWidth="1"/>
    <col min="260" max="260" width="19.5" customWidth="1"/>
    <col min="262" max="262" width="13.83203125" customWidth="1"/>
    <col min="263" max="263" width="12" customWidth="1"/>
    <col min="268" max="268" width="15.33203125" customWidth="1"/>
    <col min="511" max="511" width="31.6640625" customWidth="1"/>
    <col min="514" max="514" width="13.33203125" customWidth="1"/>
    <col min="516" max="516" width="19.5" customWidth="1"/>
    <col min="518" max="518" width="13.83203125" customWidth="1"/>
    <col min="519" max="519" width="12" customWidth="1"/>
    <col min="524" max="524" width="15.33203125" customWidth="1"/>
    <col min="767" max="767" width="31.6640625" customWidth="1"/>
    <col min="770" max="770" width="13.33203125" customWidth="1"/>
    <col min="772" max="772" width="19.5" customWidth="1"/>
    <col min="774" max="774" width="13.83203125" customWidth="1"/>
    <col min="775" max="775" width="12" customWidth="1"/>
    <col min="780" max="780" width="15.33203125" customWidth="1"/>
    <col min="1023" max="1023" width="31.6640625" customWidth="1"/>
    <col min="1026" max="1026" width="13.33203125" customWidth="1"/>
    <col min="1028" max="1028" width="19.5" customWidth="1"/>
    <col min="1030" max="1030" width="13.83203125" customWidth="1"/>
    <col min="1031" max="1031" width="12" customWidth="1"/>
    <col min="1036" max="1036" width="15.33203125" customWidth="1"/>
    <col min="1279" max="1279" width="31.6640625" customWidth="1"/>
    <col min="1282" max="1282" width="13.33203125" customWidth="1"/>
    <col min="1284" max="1284" width="19.5" customWidth="1"/>
    <col min="1286" max="1286" width="13.83203125" customWidth="1"/>
    <col min="1287" max="1287" width="12" customWidth="1"/>
    <col min="1292" max="1292" width="15.33203125" customWidth="1"/>
    <col min="1535" max="1535" width="31.6640625" customWidth="1"/>
    <col min="1538" max="1538" width="13.33203125" customWidth="1"/>
    <col min="1540" max="1540" width="19.5" customWidth="1"/>
    <col min="1542" max="1542" width="13.83203125" customWidth="1"/>
    <col min="1543" max="1543" width="12" customWidth="1"/>
    <col min="1548" max="1548" width="15.33203125" customWidth="1"/>
    <col min="1791" max="1791" width="31.6640625" customWidth="1"/>
    <col min="1794" max="1794" width="13.33203125" customWidth="1"/>
    <col min="1796" max="1796" width="19.5" customWidth="1"/>
    <col min="1798" max="1798" width="13.83203125" customWidth="1"/>
    <col min="1799" max="1799" width="12" customWidth="1"/>
    <col min="1804" max="1804" width="15.33203125" customWidth="1"/>
    <col min="2047" max="2047" width="31.6640625" customWidth="1"/>
    <col min="2050" max="2050" width="13.33203125" customWidth="1"/>
    <col min="2052" max="2052" width="19.5" customWidth="1"/>
    <col min="2054" max="2054" width="13.83203125" customWidth="1"/>
    <col min="2055" max="2055" width="12" customWidth="1"/>
    <col min="2060" max="2060" width="15.33203125" customWidth="1"/>
    <col min="2303" max="2303" width="31.6640625" customWidth="1"/>
    <col min="2306" max="2306" width="13.33203125" customWidth="1"/>
    <col min="2308" max="2308" width="19.5" customWidth="1"/>
    <col min="2310" max="2310" width="13.83203125" customWidth="1"/>
    <col min="2311" max="2311" width="12" customWidth="1"/>
    <col min="2316" max="2316" width="15.33203125" customWidth="1"/>
    <col min="2559" max="2559" width="31.6640625" customWidth="1"/>
    <col min="2562" max="2562" width="13.33203125" customWidth="1"/>
    <col min="2564" max="2564" width="19.5" customWidth="1"/>
    <col min="2566" max="2566" width="13.83203125" customWidth="1"/>
    <col min="2567" max="2567" width="12" customWidth="1"/>
    <col min="2572" max="2572" width="15.33203125" customWidth="1"/>
    <col min="2815" max="2815" width="31.6640625" customWidth="1"/>
    <col min="2818" max="2818" width="13.33203125" customWidth="1"/>
    <col min="2820" max="2820" width="19.5" customWidth="1"/>
    <col min="2822" max="2822" width="13.83203125" customWidth="1"/>
    <col min="2823" max="2823" width="12" customWidth="1"/>
    <col min="2828" max="2828" width="15.33203125" customWidth="1"/>
    <col min="3071" max="3071" width="31.6640625" customWidth="1"/>
    <col min="3074" max="3074" width="13.33203125" customWidth="1"/>
    <col min="3076" max="3076" width="19.5" customWidth="1"/>
    <col min="3078" max="3078" width="13.83203125" customWidth="1"/>
    <col min="3079" max="3079" width="12" customWidth="1"/>
    <col min="3084" max="3084" width="15.33203125" customWidth="1"/>
    <col min="3327" max="3327" width="31.6640625" customWidth="1"/>
    <col min="3330" max="3330" width="13.33203125" customWidth="1"/>
    <col min="3332" max="3332" width="19.5" customWidth="1"/>
    <col min="3334" max="3334" width="13.83203125" customWidth="1"/>
    <col min="3335" max="3335" width="12" customWidth="1"/>
    <col min="3340" max="3340" width="15.33203125" customWidth="1"/>
    <col min="3583" max="3583" width="31.6640625" customWidth="1"/>
    <col min="3586" max="3586" width="13.33203125" customWidth="1"/>
    <col min="3588" max="3588" width="19.5" customWidth="1"/>
    <col min="3590" max="3590" width="13.83203125" customWidth="1"/>
    <col min="3591" max="3591" width="12" customWidth="1"/>
    <col min="3596" max="3596" width="15.33203125" customWidth="1"/>
    <col min="3839" max="3839" width="31.6640625" customWidth="1"/>
    <col min="3842" max="3842" width="13.33203125" customWidth="1"/>
    <col min="3844" max="3844" width="19.5" customWidth="1"/>
    <col min="3846" max="3846" width="13.83203125" customWidth="1"/>
    <col min="3847" max="3847" width="12" customWidth="1"/>
    <col min="3852" max="3852" width="15.33203125" customWidth="1"/>
    <col min="4095" max="4095" width="31.6640625" customWidth="1"/>
    <col min="4098" max="4098" width="13.33203125" customWidth="1"/>
    <col min="4100" max="4100" width="19.5" customWidth="1"/>
    <col min="4102" max="4102" width="13.83203125" customWidth="1"/>
    <col min="4103" max="4103" width="12" customWidth="1"/>
    <col min="4108" max="4108" width="15.33203125" customWidth="1"/>
    <col min="4351" max="4351" width="31.6640625" customWidth="1"/>
    <col min="4354" max="4354" width="13.33203125" customWidth="1"/>
    <col min="4356" max="4356" width="19.5" customWidth="1"/>
    <col min="4358" max="4358" width="13.83203125" customWidth="1"/>
    <col min="4359" max="4359" width="12" customWidth="1"/>
    <col min="4364" max="4364" width="15.33203125" customWidth="1"/>
    <col min="4607" max="4607" width="31.6640625" customWidth="1"/>
    <col min="4610" max="4610" width="13.33203125" customWidth="1"/>
    <col min="4612" max="4612" width="19.5" customWidth="1"/>
    <col min="4614" max="4614" width="13.83203125" customWidth="1"/>
    <col min="4615" max="4615" width="12" customWidth="1"/>
    <col min="4620" max="4620" width="15.33203125" customWidth="1"/>
    <col min="4863" max="4863" width="31.6640625" customWidth="1"/>
    <col min="4866" max="4866" width="13.33203125" customWidth="1"/>
    <col min="4868" max="4868" width="19.5" customWidth="1"/>
    <col min="4870" max="4870" width="13.83203125" customWidth="1"/>
    <col min="4871" max="4871" width="12" customWidth="1"/>
    <col min="4876" max="4876" width="15.33203125" customWidth="1"/>
    <col min="5119" max="5119" width="31.6640625" customWidth="1"/>
    <col min="5122" max="5122" width="13.33203125" customWidth="1"/>
    <col min="5124" max="5124" width="19.5" customWidth="1"/>
    <col min="5126" max="5126" width="13.83203125" customWidth="1"/>
    <col min="5127" max="5127" width="12" customWidth="1"/>
    <col min="5132" max="5132" width="15.33203125" customWidth="1"/>
    <col min="5375" max="5375" width="31.6640625" customWidth="1"/>
    <col min="5378" max="5378" width="13.33203125" customWidth="1"/>
    <col min="5380" max="5380" width="19.5" customWidth="1"/>
    <col min="5382" max="5382" width="13.83203125" customWidth="1"/>
    <col min="5383" max="5383" width="12" customWidth="1"/>
    <col min="5388" max="5388" width="15.33203125" customWidth="1"/>
    <col min="5631" max="5631" width="31.6640625" customWidth="1"/>
    <col min="5634" max="5634" width="13.33203125" customWidth="1"/>
    <col min="5636" max="5636" width="19.5" customWidth="1"/>
    <col min="5638" max="5638" width="13.83203125" customWidth="1"/>
    <col min="5639" max="5639" width="12" customWidth="1"/>
    <col min="5644" max="5644" width="15.33203125" customWidth="1"/>
    <col min="5887" max="5887" width="31.6640625" customWidth="1"/>
    <col min="5890" max="5890" width="13.33203125" customWidth="1"/>
    <col min="5892" max="5892" width="19.5" customWidth="1"/>
    <col min="5894" max="5894" width="13.83203125" customWidth="1"/>
    <col min="5895" max="5895" width="12" customWidth="1"/>
    <col min="5900" max="5900" width="15.33203125" customWidth="1"/>
    <col min="6143" max="6143" width="31.6640625" customWidth="1"/>
    <col min="6146" max="6146" width="13.33203125" customWidth="1"/>
    <col min="6148" max="6148" width="19.5" customWidth="1"/>
    <col min="6150" max="6150" width="13.83203125" customWidth="1"/>
    <col min="6151" max="6151" width="12" customWidth="1"/>
    <col min="6156" max="6156" width="15.33203125" customWidth="1"/>
    <col min="6399" max="6399" width="31.6640625" customWidth="1"/>
    <col min="6402" max="6402" width="13.33203125" customWidth="1"/>
    <col min="6404" max="6404" width="19.5" customWidth="1"/>
    <col min="6406" max="6406" width="13.83203125" customWidth="1"/>
    <col min="6407" max="6407" width="12" customWidth="1"/>
    <col min="6412" max="6412" width="15.33203125" customWidth="1"/>
    <col min="6655" max="6655" width="31.6640625" customWidth="1"/>
    <col min="6658" max="6658" width="13.33203125" customWidth="1"/>
    <col min="6660" max="6660" width="19.5" customWidth="1"/>
    <col min="6662" max="6662" width="13.83203125" customWidth="1"/>
    <col min="6663" max="6663" width="12" customWidth="1"/>
    <col min="6668" max="6668" width="15.33203125" customWidth="1"/>
    <col min="6911" max="6911" width="31.6640625" customWidth="1"/>
    <col min="6914" max="6914" width="13.33203125" customWidth="1"/>
    <col min="6916" max="6916" width="19.5" customWidth="1"/>
    <col min="6918" max="6918" width="13.83203125" customWidth="1"/>
    <col min="6919" max="6919" width="12" customWidth="1"/>
    <col min="6924" max="6924" width="15.33203125" customWidth="1"/>
    <col min="7167" max="7167" width="31.6640625" customWidth="1"/>
    <col min="7170" max="7170" width="13.33203125" customWidth="1"/>
    <col min="7172" max="7172" width="19.5" customWidth="1"/>
    <col min="7174" max="7174" width="13.83203125" customWidth="1"/>
    <col min="7175" max="7175" width="12" customWidth="1"/>
    <col min="7180" max="7180" width="15.33203125" customWidth="1"/>
    <col min="7423" max="7423" width="31.6640625" customWidth="1"/>
    <col min="7426" max="7426" width="13.33203125" customWidth="1"/>
    <col min="7428" max="7428" width="19.5" customWidth="1"/>
    <col min="7430" max="7430" width="13.83203125" customWidth="1"/>
    <col min="7431" max="7431" width="12" customWidth="1"/>
    <col min="7436" max="7436" width="15.33203125" customWidth="1"/>
    <col min="7679" max="7679" width="31.6640625" customWidth="1"/>
    <col min="7682" max="7682" width="13.33203125" customWidth="1"/>
    <col min="7684" max="7684" width="19.5" customWidth="1"/>
    <col min="7686" max="7686" width="13.83203125" customWidth="1"/>
    <col min="7687" max="7687" width="12" customWidth="1"/>
    <col min="7692" max="7692" width="15.33203125" customWidth="1"/>
    <col min="7935" max="7935" width="31.6640625" customWidth="1"/>
    <col min="7938" max="7938" width="13.33203125" customWidth="1"/>
    <col min="7940" max="7940" width="19.5" customWidth="1"/>
    <col min="7942" max="7942" width="13.83203125" customWidth="1"/>
    <col min="7943" max="7943" width="12" customWidth="1"/>
    <col min="7948" max="7948" width="15.33203125" customWidth="1"/>
    <col min="8191" max="8191" width="31.6640625" customWidth="1"/>
    <col min="8194" max="8194" width="13.33203125" customWidth="1"/>
    <col min="8196" max="8196" width="19.5" customWidth="1"/>
    <col min="8198" max="8198" width="13.83203125" customWidth="1"/>
    <col min="8199" max="8199" width="12" customWidth="1"/>
    <col min="8204" max="8204" width="15.33203125" customWidth="1"/>
    <col min="8447" max="8447" width="31.6640625" customWidth="1"/>
    <col min="8450" max="8450" width="13.33203125" customWidth="1"/>
    <col min="8452" max="8452" width="19.5" customWidth="1"/>
    <col min="8454" max="8454" width="13.83203125" customWidth="1"/>
    <col min="8455" max="8455" width="12" customWidth="1"/>
    <col min="8460" max="8460" width="15.33203125" customWidth="1"/>
    <col min="8703" max="8703" width="31.6640625" customWidth="1"/>
    <col min="8706" max="8706" width="13.33203125" customWidth="1"/>
    <col min="8708" max="8708" width="19.5" customWidth="1"/>
    <col min="8710" max="8710" width="13.83203125" customWidth="1"/>
    <col min="8711" max="8711" width="12" customWidth="1"/>
    <col min="8716" max="8716" width="15.33203125" customWidth="1"/>
    <col min="8959" max="8959" width="31.6640625" customWidth="1"/>
    <col min="8962" max="8962" width="13.33203125" customWidth="1"/>
    <col min="8964" max="8964" width="19.5" customWidth="1"/>
    <col min="8966" max="8966" width="13.83203125" customWidth="1"/>
    <col min="8967" max="8967" width="12" customWidth="1"/>
    <col min="8972" max="8972" width="15.33203125" customWidth="1"/>
    <col min="9215" max="9215" width="31.6640625" customWidth="1"/>
    <col min="9218" max="9218" width="13.33203125" customWidth="1"/>
    <col min="9220" max="9220" width="19.5" customWidth="1"/>
    <col min="9222" max="9222" width="13.83203125" customWidth="1"/>
    <col min="9223" max="9223" width="12" customWidth="1"/>
    <col min="9228" max="9228" width="15.33203125" customWidth="1"/>
    <col min="9471" max="9471" width="31.6640625" customWidth="1"/>
    <col min="9474" max="9474" width="13.33203125" customWidth="1"/>
    <col min="9476" max="9476" width="19.5" customWidth="1"/>
    <col min="9478" max="9478" width="13.83203125" customWidth="1"/>
    <col min="9479" max="9479" width="12" customWidth="1"/>
    <col min="9484" max="9484" width="15.33203125" customWidth="1"/>
    <col min="9727" max="9727" width="31.6640625" customWidth="1"/>
    <col min="9730" max="9730" width="13.33203125" customWidth="1"/>
    <col min="9732" max="9732" width="19.5" customWidth="1"/>
    <col min="9734" max="9734" width="13.83203125" customWidth="1"/>
    <col min="9735" max="9735" width="12" customWidth="1"/>
    <col min="9740" max="9740" width="15.33203125" customWidth="1"/>
    <col min="9983" max="9983" width="31.6640625" customWidth="1"/>
    <col min="9986" max="9986" width="13.33203125" customWidth="1"/>
    <col min="9988" max="9988" width="19.5" customWidth="1"/>
    <col min="9990" max="9990" width="13.83203125" customWidth="1"/>
    <col min="9991" max="9991" width="12" customWidth="1"/>
    <col min="9996" max="9996" width="15.33203125" customWidth="1"/>
    <col min="10239" max="10239" width="31.6640625" customWidth="1"/>
    <col min="10242" max="10242" width="13.33203125" customWidth="1"/>
    <col min="10244" max="10244" width="19.5" customWidth="1"/>
    <col min="10246" max="10246" width="13.83203125" customWidth="1"/>
    <col min="10247" max="10247" width="12" customWidth="1"/>
    <col min="10252" max="10252" width="15.33203125" customWidth="1"/>
    <col min="10495" max="10495" width="31.6640625" customWidth="1"/>
    <col min="10498" max="10498" width="13.33203125" customWidth="1"/>
    <col min="10500" max="10500" width="19.5" customWidth="1"/>
    <col min="10502" max="10502" width="13.83203125" customWidth="1"/>
    <col min="10503" max="10503" width="12" customWidth="1"/>
    <col min="10508" max="10508" width="15.33203125" customWidth="1"/>
    <col min="10751" max="10751" width="31.6640625" customWidth="1"/>
    <col min="10754" max="10754" width="13.33203125" customWidth="1"/>
    <col min="10756" max="10756" width="19.5" customWidth="1"/>
    <col min="10758" max="10758" width="13.83203125" customWidth="1"/>
    <col min="10759" max="10759" width="12" customWidth="1"/>
    <col min="10764" max="10764" width="15.33203125" customWidth="1"/>
    <col min="11007" max="11007" width="31.6640625" customWidth="1"/>
    <col min="11010" max="11010" width="13.33203125" customWidth="1"/>
    <col min="11012" max="11012" width="19.5" customWidth="1"/>
    <col min="11014" max="11014" width="13.83203125" customWidth="1"/>
    <col min="11015" max="11015" width="12" customWidth="1"/>
    <col min="11020" max="11020" width="15.33203125" customWidth="1"/>
    <col min="11263" max="11263" width="31.6640625" customWidth="1"/>
    <col min="11266" max="11266" width="13.33203125" customWidth="1"/>
    <col min="11268" max="11268" width="19.5" customWidth="1"/>
    <col min="11270" max="11270" width="13.83203125" customWidth="1"/>
    <col min="11271" max="11271" width="12" customWidth="1"/>
    <col min="11276" max="11276" width="15.33203125" customWidth="1"/>
    <col min="11519" max="11519" width="31.6640625" customWidth="1"/>
    <col min="11522" max="11522" width="13.33203125" customWidth="1"/>
    <col min="11524" max="11524" width="19.5" customWidth="1"/>
    <col min="11526" max="11526" width="13.83203125" customWidth="1"/>
    <col min="11527" max="11527" width="12" customWidth="1"/>
    <col min="11532" max="11532" width="15.33203125" customWidth="1"/>
    <col min="11775" max="11775" width="31.6640625" customWidth="1"/>
    <col min="11778" max="11778" width="13.33203125" customWidth="1"/>
    <col min="11780" max="11780" width="19.5" customWidth="1"/>
    <col min="11782" max="11782" width="13.83203125" customWidth="1"/>
    <col min="11783" max="11783" width="12" customWidth="1"/>
    <col min="11788" max="11788" width="15.33203125" customWidth="1"/>
    <col min="12031" max="12031" width="31.6640625" customWidth="1"/>
    <col min="12034" max="12034" width="13.33203125" customWidth="1"/>
    <col min="12036" max="12036" width="19.5" customWidth="1"/>
    <col min="12038" max="12038" width="13.83203125" customWidth="1"/>
    <col min="12039" max="12039" width="12" customWidth="1"/>
    <col min="12044" max="12044" width="15.33203125" customWidth="1"/>
    <col min="12287" max="12287" width="31.6640625" customWidth="1"/>
    <col min="12290" max="12290" width="13.33203125" customWidth="1"/>
    <col min="12292" max="12292" width="19.5" customWidth="1"/>
    <col min="12294" max="12294" width="13.83203125" customWidth="1"/>
    <col min="12295" max="12295" width="12" customWidth="1"/>
    <col min="12300" max="12300" width="15.33203125" customWidth="1"/>
    <col min="12543" max="12543" width="31.6640625" customWidth="1"/>
    <col min="12546" max="12546" width="13.33203125" customWidth="1"/>
    <col min="12548" max="12548" width="19.5" customWidth="1"/>
    <col min="12550" max="12550" width="13.83203125" customWidth="1"/>
    <col min="12551" max="12551" width="12" customWidth="1"/>
    <col min="12556" max="12556" width="15.33203125" customWidth="1"/>
    <col min="12799" max="12799" width="31.6640625" customWidth="1"/>
    <col min="12802" max="12802" width="13.33203125" customWidth="1"/>
    <col min="12804" max="12804" width="19.5" customWidth="1"/>
    <col min="12806" max="12806" width="13.83203125" customWidth="1"/>
    <col min="12807" max="12807" width="12" customWidth="1"/>
    <col min="12812" max="12812" width="15.33203125" customWidth="1"/>
    <col min="13055" max="13055" width="31.6640625" customWidth="1"/>
    <col min="13058" max="13058" width="13.33203125" customWidth="1"/>
    <col min="13060" max="13060" width="19.5" customWidth="1"/>
    <col min="13062" max="13062" width="13.83203125" customWidth="1"/>
    <col min="13063" max="13063" width="12" customWidth="1"/>
    <col min="13068" max="13068" width="15.33203125" customWidth="1"/>
    <col min="13311" max="13311" width="31.6640625" customWidth="1"/>
    <col min="13314" max="13314" width="13.33203125" customWidth="1"/>
    <col min="13316" max="13316" width="19.5" customWidth="1"/>
    <col min="13318" max="13318" width="13.83203125" customWidth="1"/>
    <col min="13319" max="13319" width="12" customWidth="1"/>
    <col min="13324" max="13324" width="15.33203125" customWidth="1"/>
    <col min="13567" max="13567" width="31.6640625" customWidth="1"/>
    <col min="13570" max="13570" width="13.33203125" customWidth="1"/>
    <col min="13572" max="13572" width="19.5" customWidth="1"/>
    <col min="13574" max="13574" width="13.83203125" customWidth="1"/>
    <col min="13575" max="13575" width="12" customWidth="1"/>
    <col min="13580" max="13580" width="15.33203125" customWidth="1"/>
    <col min="13823" max="13823" width="31.6640625" customWidth="1"/>
    <col min="13826" max="13826" width="13.33203125" customWidth="1"/>
    <col min="13828" max="13828" width="19.5" customWidth="1"/>
    <col min="13830" max="13830" width="13.83203125" customWidth="1"/>
    <col min="13831" max="13831" width="12" customWidth="1"/>
    <col min="13836" max="13836" width="15.33203125" customWidth="1"/>
    <col min="14079" max="14079" width="31.6640625" customWidth="1"/>
    <col min="14082" max="14082" width="13.33203125" customWidth="1"/>
    <col min="14084" max="14084" width="19.5" customWidth="1"/>
    <col min="14086" max="14086" width="13.83203125" customWidth="1"/>
    <col min="14087" max="14087" width="12" customWidth="1"/>
    <col min="14092" max="14092" width="15.33203125" customWidth="1"/>
    <col min="14335" max="14335" width="31.6640625" customWidth="1"/>
    <col min="14338" max="14338" width="13.33203125" customWidth="1"/>
    <col min="14340" max="14340" width="19.5" customWidth="1"/>
    <col min="14342" max="14342" width="13.83203125" customWidth="1"/>
    <col min="14343" max="14343" width="12" customWidth="1"/>
    <col min="14348" max="14348" width="15.33203125" customWidth="1"/>
    <col min="14591" max="14591" width="31.6640625" customWidth="1"/>
    <col min="14594" max="14594" width="13.33203125" customWidth="1"/>
    <col min="14596" max="14596" width="19.5" customWidth="1"/>
    <col min="14598" max="14598" width="13.83203125" customWidth="1"/>
    <col min="14599" max="14599" width="12" customWidth="1"/>
    <col min="14604" max="14604" width="15.33203125" customWidth="1"/>
    <col min="14847" max="14847" width="31.6640625" customWidth="1"/>
    <col min="14850" max="14850" width="13.33203125" customWidth="1"/>
    <col min="14852" max="14852" width="19.5" customWidth="1"/>
    <col min="14854" max="14854" width="13.83203125" customWidth="1"/>
    <col min="14855" max="14855" width="12" customWidth="1"/>
    <col min="14860" max="14860" width="15.33203125" customWidth="1"/>
    <col min="15103" max="15103" width="31.6640625" customWidth="1"/>
    <col min="15106" max="15106" width="13.33203125" customWidth="1"/>
    <col min="15108" max="15108" width="19.5" customWidth="1"/>
    <col min="15110" max="15110" width="13.83203125" customWidth="1"/>
    <col min="15111" max="15111" width="12" customWidth="1"/>
    <col min="15116" max="15116" width="15.33203125" customWidth="1"/>
    <col min="15359" max="15359" width="31.6640625" customWidth="1"/>
    <col min="15362" max="15362" width="13.33203125" customWidth="1"/>
    <col min="15364" max="15364" width="19.5" customWidth="1"/>
    <col min="15366" max="15366" width="13.83203125" customWidth="1"/>
    <col min="15367" max="15367" width="12" customWidth="1"/>
    <col min="15372" max="15372" width="15.33203125" customWidth="1"/>
    <col min="15615" max="15615" width="31.6640625" customWidth="1"/>
    <col min="15618" max="15618" width="13.33203125" customWidth="1"/>
    <col min="15620" max="15620" width="19.5" customWidth="1"/>
    <col min="15622" max="15622" width="13.83203125" customWidth="1"/>
    <col min="15623" max="15623" width="12" customWidth="1"/>
    <col min="15628" max="15628" width="15.33203125" customWidth="1"/>
    <col min="15871" max="15871" width="31.6640625" customWidth="1"/>
    <col min="15874" max="15874" width="13.33203125" customWidth="1"/>
    <col min="15876" max="15876" width="19.5" customWidth="1"/>
    <col min="15878" max="15878" width="13.83203125" customWidth="1"/>
    <col min="15879" max="15879" width="12" customWidth="1"/>
    <col min="15884" max="15884" width="15.33203125" customWidth="1"/>
    <col min="16127" max="16127" width="31.6640625" customWidth="1"/>
    <col min="16130" max="16130" width="13.33203125" customWidth="1"/>
    <col min="16132" max="16132" width="19.5" customWidth="1"/>
    <col min="16134" max="16134" width="13.83203125" customWidth="1"/>
    <col min="16135" max="16135" width="12" customWidth="1"/>
    <col min="16140" max="16140" width="15.33203125" customWidth="1"/>
  </cols>
  <sheetData>
    <row r="1" spans="1:15" ht="43.5" customHeight="1" x14ac:dyDescent="0.2">
      <c r="A1" s="73"/>
      <c r="B1" s="59"/>
      <c r="C1" s="59"/>
      <c r="D1" s="59"/>
      <c r="E1" s="59"/>
      <c r="F1" s="59"/>
      <c r="G1" s="27"/>
      <c r="H1" s="101"/>
      <c r="I1" s="27"/>
      <c r="J1" s="27"/>
      <c r="K1" s="59"/>
      <c r="L1" s="290" t="s">
        <v>185</v>
      </c>
      <c r="M1" s="290"/>
      <c r="N1" s="290"/>
      <c r="O1" s="290"/>
    </row>
    <row r="2" spans="1:15" ht="18" x14ac:dyDescent="0.25">
      <c r="A2" s="314" t="s">
        <v>125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</row>
    <row r="3" spans="1:15" s="102" customFormat="1" ht="38.25" customHeight="1" x14ac:dyDescent="0.2">
      <c r="A3" s="320" t="s">
        <v>126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</row>
    <row r="4" spans="1:15" s="206" customFormat="1" ht="62.25" customHeight="1" x14ac:dyDescent="0.2">
      <c r="A4" s="321" t="s">
        <v>28</v>
      </c>
      <c r="B4" s="321" t="s">
        <v>29</v>
      </c>
      <c r="C4" s="323" t="s">
        <v>127</v>
      </c>
      <c r="D4" s="324"/>
      <c r="E4" s="325" t="s">
        <v>31</v>
      </c>
      <c r="F4" s="326"/>
      <c r="G4" s="327" t="s">
        <v>128</v>
      </c>
      <c r="H4" s="328"/>
      <c r="I4" s="329" t="s">
        <v>129</v>
      </c>
      <c r="J4" s="330"/>
      <c r="K4" s="331" t="s">
        <v>34</v>
      </c>
      <c r="L4" s="332"/>
      <c r="M4" s="318" t="s">
        <v>35</v>
      </c>
      <c r="N4" s="319"/>
      <c r="O4" s="205" t="s">
        <v>118</v>
      </c>
    </row>
    <row r="5" spans="1:15" ht="22.5" x14ac:dyDescent="0.2">
      <c r="A5" s="322"/>
      <c r="B5" s="322"/>
      <c r="C5" s="153" t="s">
        <v>37</v>
      </c>
      <c r="D5" s="153" t="s">
        <v>38</v>
      </c>
      <c r="E5" s="153" t="s">
        <v>37</v>
      </c>
      <c r="F5" s="153" t="s">
        <v>38</v>
      </c>
      <c r="G5" s="153" t="s">
        <v>37</v>
      </c>
      <c r="H5" s="153" t="s">
        <v>38</v>
      </c>
      <c r="I5" s="153" t="s">
        <v>37</v>
      </c>
      <c r="J5" s="153" t="s">
        <v>38</v>
      </c>
      <c r="K5" s="153" t="s">
        <v>37</v>
      </c>
      <c r="L5" s="153" t="s">
        <v>38</v>
      </c>
      <c r="M5" s="154" t="s">
        <v>37</v>
      </c>
      <c r="N5" s="155" t="s">
        <v>38</v>
      </c>
      <c r="O5" s="156" t="s">
        <v>39</v>
      </c>
    </row>
    <row r="6" spans="1:15" ht="25.5" x14ac:dyDescent="0.2">
      <c r="A6" s="38">
        <v>560002</v>
      </c>
      <c r="B6" s="39" t="s">
        <v>40</v>
      </c>
      <c r="C6" s="41">
        <v>1319</v>
      </c>
      <c r="D6" s="41">
        <v>0</v>
      </c>
      <c r="E6" s="41">
        <v>16944</v>
      </c>
      <c r="F6" s="41">
        <v>0</v>
      </c>
      <c r="G6" s="66">
        <v>7.7799999999999994E-2</v>
      </c>
      <c r="H6" s="66">
        <v>0</v>
      </c>
      <c r="I6" s="43">
        <v>2.13</v>
      </c>
      <c r="J6" s="67">
        <v>0</v>
      </c>
      <c r="K6" s="44">
        <v>2.13</v>
      </c>
      <c r="L6" s="44">
        <v>0</v>
      </c>
      <c r="M6" s="45"/>
      <c r="N6" s="68"/>
      <c r="O6" s="47">
        <v>2.13</v>
      </c>
    </row>
    <row r="7" spans="1:15" ht="25.5" x14ac:dyDescent="0.2">
      <c r="A7" s="38">
        <v>560014</v>
      </c>
      <c r="B7" s="39" t="s">
        <v>41</v>
      </c>
      <c r="C7" s="41">
        <v>141</v>
      </c>
      <c r="D7" s="41">
        <v>2</v>
      </c>
      <c r="E7" s="41">
        <v>4255</v>
      </c>
      <c r="F7" s="41">
        <v>20</v>
      </c>
      <c r="G7" s="66">
        <v>3.3099999999999997E-2</v>
      </c>
      <c r="H7" s="66">
        <v>0.1</v>
      </c>
      <c r="I7" s="43">
        <v>2.5</v>
      </c>
      <c r="J7" s="67">
        <v>2.29</v>
      </c>
      <c r="K7" s="44">
        <v>2.5</v>
      </c>
      <c r="L7" s="44">
        <v>0</v>
      </c>
      <c r="M7" s="45"/>
      <c r="N7" s="68"/>
      <c r="O7" s="47">
        <v>2.5</v>
      </c>
    </row>
    <row r="8" spans="1:15" ht="12.75" x14ac:dyDescent="0.2">
      <c r="A8" s="38">
        <v>560017</v>
      </c>
      <c r="B8" s="39" t="s">
        <v>42</v>
      </c>
      <c r="C8" s="41">
        <v>5179</v>
      </c>
      <c r="D8" s="41">
        <v>0</v>
      </c>
      <c r="E8" s="41">
        <v>77141</v>
      </c>
      <c r="F8" s="41">
        <v>2</v>
      </c>
      <c r="G8" s="66">
        <v>6.7100000000000007E-2</v>
      </c>
      <c r="H8" s="66">
        <v>0</v>
      </c>
      <c r="I8" s="43">
        <v>2.5</v>
      </c>
      <c r="J8" s="67">
        <v>0</v>
      </c>
      <c r="K8" s="44">
        <v>2.5</v>
      </c>
      <c r="L8" s="44">
        <v>0</v>
      </c>
      <c r="M8" s="45"/>
      <c r="N8" s="68"/>
      <c r="O8" s="47">
        <v>2.5</v>
      </c>
    </row>
    <row r="9" spans="1:15" ht="12.75" x14ac:dyDescent="0.2">
      <c r="A9" s="38">
        <v>560019</v>
      </c>
      <c r="B9" s="39" t="s">
        <v>43</v>
      </c>
      <c r="C9" s="41">
        <v>5163</v>
      </c>
      <c r="D9" s="41">
        <v>213</v>
      </c>
      <c r="E9" s="41">
        <v>88675</v>
      </c>
      <c r="F9" s="41">
        <v>3845</v>
      </c>
      <c r="G9" s="66">
        <v>5.8200000000000002E-2</v>
      </c>
      <c r="H9" s="66">
        <v>5.5399999999999998E-2</v>
      </c>
      <c r="I9" s="43">
        <v>2.5</v>
      </c>
      <c r="J9" s="67">
        <v>2.5</v>
      </c>
      <c r="K9" s="44">
        <v>2.4</v>
      </c>
      <c r="L9" s="44">
        <v>0.1</v>
      </c>
      <c r="M9" s="45"/>
      <c r="N9" s="68"/>
      <c r="O9" s="47">
        <v>2.5</v>
      </c>
    </row>
    <row r="10" spans="1:15" ht="12.75" x14ac:dyDescent="0.2">
      <c r="A10" s="38">
        <v>560021</v>
      </c>
      <c r="B10" s="39" t="s">
        <v>44</v>
      </c>
      <c r="C10" s="41">
        <v>3466</v>
      </c>
      <c r="D10" s="41">
        <v>2755</v>
      </c>
      <c r="E10" s="41">
        <v>55842</v>
      </c>
      <c r="F10" s="41">
        <v>38018</v>
      </c>
      <c r="G10" s="66">
        <v>6.2100000000000002E-2</v>
      </c>
      <c r="H10" s="66">
        <v>7.2499999999999995E-2</v>
      </c>
      <c r="I10" s="43">
        <v>2.5</v>
      </c>
      <c r="J10" s="67">
        <v>2.5</v>
      </c>
      <c r="K10" s="44">
        <v>1.48</v>
      </c>
      <c r="L10" s="44">
        <v>1.03</v>
      </c>
      <c r="M10" s="45"/>
      <c r="N10" s="68"/>
      <c r="O10" s="47">
        <v>2.5</v>
      </c>
    </row>
    <row r="11" spans="1:15" ht="12.75" x14ac:dyDescent="0.2">
      <c r="A11" s="38">
        <v>560022</v>
      </c>
      <c r="B11" s="39" t="s">
        <v>45</v>
      </c>
      <c r="C11" s="41">
        <v>4208</v>
      </c>
      <c r="D11" s="41">
        <v>2142</v>
      </c>
      <c r="E11" s="41">
        <v>67056</v>
      </c>
      <c r="F11" s="41">
        <v>23957</v>
      </c>
      <c r="G11" s="66">
        <v>6.2799999999999995E-2</v>
      </c>
      <c r="H11" s="66">
        <v>8.9399999999999993E-2</v>
      </c>
      <c r="I11" s="43">
        <v>2.5</v>
      </c>
      <c r="J11" s="67">
        <v>2.4</v>
      </c>
      <c r="K11" s="44">
        <v>1.85</v>
      </c>
      <c r="L11" s="44">
        <v>0.62</v>
      </c>
      <c r="M11" s="45"/>
      <c r="N11" s="68"/>
      <c r="O11" s="47">
        <v>2.4700000000000002</v>
      </c>
    </row>
    <row r="12" spans="1:15" ht="12.75" x14ac:dyDescent="0.2">
      <c r="A12" s="38">
        <v>560024</v>
      </c>
      <c r="B12" s="39" t="s">
        <v>46</v>
      </c>
      <c r="C12" s="41">
        <v>90</v>
      </c>
      <c r="D12" s="41">
        <v>3538</v>
      </c>
      <c r="E12" s="41">
        <v>2631</v>
      </c>
      <c r="F12" s="41">
        <v>50378</v>
      </c>
      <c r="G12" s="66">
        <v>3.4200000000000001E-2</v>
      </c>
      <c r="H12" s="66">
        <v>7.0199999999999999E-2</v>
      </c>
      <c r="I12" s="43">
        <v>2.5</v>
      </c>
      <c r="J12" s="67">
        <v>2.5</v>
      </c>
      <c r="K12" s="44">
        <v>0.13</v>
      </c>
      <c r="L12" s="44">
        <v>2.38</v>
      </c>
      <c r="M12" s="45"/>
      <c r="N12" s="68"/>
      <c r="O12" s="47">
        <v>2.5</v>
      </c>
    </row>
    <row r="13" spans="1:15" ht="25.5" x14ac:dyDescent="0.2">
      <c r="A13" s="38">
        <v>560026</v>
      </c>
      <c r="B13" s="39" t="s">
        <v>47</v>
      </c>
      <c r="C13" s="41">
        <v>6214</v>
      </c>
      <c r="D13" s="41">
        <v>1548</v>
      </c>
      <c r="E13" s="41">
        <v>95487</v>
      </c>
      <c r="F13" s="41">
        <v>19314</v>
      </c>
      <c r="G13" s="66">
        <v>6.5100000000000005E-2</v>
      </c>
      <c r="H13" s="66">
        <v>8.0100000000000005E-2</v>
      </c>
      <c r="I13" s="43">
        <v>2.5</v>
      </c>
      <c r="J13" s="67">
        <v>2.4900000000000002</v>
      </c>
      <c r="K13" s="44">
        <v>2.08</v>
      </c>
      <c r="L13" s="44">
        <v>0.42</v>
      </c>
      <c r="M13" s="45"/>
      <c r="N13" s="68"/>
      <c r="O13" s="47">
        <v>2.5</v>
      </c>
    </row>
    <row r="14" spans="1:15" ht="12.75" x14ac:dyDescent="0.2">
      <c r="A14" s="38">
        <v>560032</v>
      </c>
      <c r="B14" s="39" t="s">
        <v>48</v>
      </c>
      <c r="C14" s="41">
        <v>1417</v>
      </c>
      <c r="D14" s="41">
        <v>0</v>
      </c>
      <c r="E14" s="41">
        <v>20724</v>
      </c>
      <c r="F14" s="41">
        <v>1</v>
      </c>
      <c r="G14" s="66">
        <v>6.8400000000000002E-2</v>
      </c>
      <c r="H14" s="66">
        <v>0</v>
      </c>
      <c r="I14" s="43">
        <v>2.5</v>
      </c>
      <c r="J14" s="67">
        <v>0</v>
      </c>
      <c r="K14" s="44">
        <v>2.5</v>
      </c>
      <c r="L14" s="44">
        <v>0</v>
      </c>
      <c r="M14" s="45"/>
      <c r="N14" s="68"/>
      <c r="O14" s="47">
        <v>2.5</v>
      </c>
    </row>
    <row r="15" spans="1:15" ht="12.75" x14ac:dyDescent="0.2">
      <c r="A15" s="38">
        <v>560033</v>
      </c>
      <c r="B15" s="39" t="s">
        <v>49</v>
      </c>
      <c r="C15" s="41">
        <v>2577</v>
      </c>
      <c r="D15" s="41">
        <v>0</v>
      </c>
      <c r="E15" s="41">
        <v>41549</v>
      </c>
      <c r="F15" s="41">
        <v>0</v>
      </c>
      <c r="G15" s="66">
        <v>6.2E-2</v>
      </c>
      <c r="H15" s="66">
        <v>0</v>
      </c>
      <c r="I15" s="43">
        <v>2.5</v>
      </c>
      <c r="J15" s="67">
        <v>0</v>
      </c>
      <c r="K15" s="44">
        <v>2.5</v>
      </c>
      <c r="L15" s="44">
        <v>0</v>
      </c>
      <c r="M15" s="45"/>
      <c r="N15" s="68"/>
      <c r="O15" s="47">
        <v>2.5</v>
      </c>
    </row>
    <row r="16" spans="1:15" ht="12.75" x14ac:dyDescent="0.2">
      <c r="A16" s="38">
        <v>560034</v>
      </c>
      <c r="B16" s="39" t="s">
        <v>50</v>
      </c>
      <c r="C16" s="41">
        <v>2775</v>
      </c>
      <c r="D16" s="41">
        <v>1</v>
      </c>
      <c r="E16" s="41">
        <v>37606</v>
      </c>
      <c r="F16" s="41">
        <v>3</v>
      </c>
      <c r="G16" s="66">
        <v>7.3800000000000004E-2</v>
      </c>
      <c r="H16" s="66">
        <v>0.33329999999999999</v>
      </c>
      <c r="I16" s="43">
        <v>2.5</v>
      </c>
      <c r="J16" s="67">
        <v>0</v>
      </c>
      <c r="K16" s="44">
        <v>2.5</v>
      </c>
      <c r="L16" s="44">
        <v>0</v>
      </c>
      <c r="M16" s="45"/>
      <c r="N16" s="68"/>
      <c r="O16" s="47">
        <v>2.5</v>
      </c>
    </row>
    <row r="17" spans="1:15" ht="12.75" x14ac:dyDescent="0.2">
      <c r="A17" s="38">
        <v>560035</v>
      </c>
      <c r="B17" s="39" t="s">
        <v>51</v>
      </c>
      <c r="C17" s="41">
        <v>31</v>
      </c>
      <c r="D17" s="41">
        <v>2131</v>
      </c>
      <c r="E17" s="41">
        <v>1756</v>
      </c>
      <c r="F17" s="41">
        <v>30418</v>
      </c>
      <c r="G17" s="66">
        <v>1.77E-2</v>
      </c>
      <c r="H17" s="66">
        <v>7.0099999999999996E-2</v>
      </c>
      <c r="I17" s="43">
        <v>2.5</v>
      </c>
      <c r="J17" s="67">
        <v>2.5</v>
      </c>
      <c r="K17" s="44">
        <v>0.13</v>
      </c>
      <c r="L17" s="44">
        <v>2.38</v>
      </c>
      <c r="M17" s="45"/>
      <c r="N17" s="68"/>
      <c r="O17" s="47">
        <v>2.5</v>
      </c>
    </row>
    <row r="18" spans="1:15" ht="12.75" x14ac:dyDescent="0.2">
      <c r="A18" s="38">
        <v>560036</v>
      </c>
      <c r="B18" s="39" t="s">
        <v>52</v>
      </c>
      <c r="C18" s="41">
        <v>2887</v>
      </c>
      <c r="D18" s="41">
        <v>697</v>
      </c>
      <c r="E18" s="41">
        <v>47320</v>
      </c>
      <c r="F18" s="41">
        <v>10782</v>
      </c>
      <c r="G18" s="66">
        <v>6.0999999999999999E-2</v>
      </c>
      <c r="H18" s="66">
        <v>6.4600000000000005E-2</v>
      </c>
      <c r="I18" s="43">
        <v>2.5</v>
      </c>
      <c r="J18" s="67">
        <v>2.5</v>
      </c>
      <c r="K18" s="44">
        <v>2.0299999999999998</v>
      </c>
      <c r="L18" s="44">
        <v>0.48</v>
      </c>
      <c r="M18" s="45"/>
      <c r="N18" s="68"/>
      <c r="O18" s="47">
        <v>2.5</v>
      </c>
    </row>
    <row r="19" spans="1:15" ht="12.75" x14ac:dyDescent="0.2">
      <c r="A19" s="38">
        <v>560041</v>
      </c>
      <c r="B19" s="39" t="s">
        <v>53</v>
      </c>
      <c r="C19" s="41">
        <v>43</v>
      </c>
      <c r="D19" s="41">
        <v>1652</v>
      </c>
      <c r="E19" s="41">
        <v>993</v>
      </c>
      <c r="F19" s="41">
        <v>19530</v>
      </c>
      <c r="G19" s="66">
        <v>4.3299999999999998E-2</v>
      </c>
      <c r="H19" s="66">
        <v>8.4599999999999995E-2</v>
      </c>
      <c r="I19" s="43">
        <v>2.5</v>
      </c>
      <c r="J19" s="67">
        <v>2.44</v>
      </c>
      <c r="K19" s="44">
        <v>0.13</v>
      </c>
      <c r="L19" s="44">
        <v>2.3199999999999998</v>
      </c>
      <c r="M19" s="45"/>
      <c r="N19" s="68"/>
      <c r="O19" s="47">
        <v>2.4500000000000002</v>
      </c>
    </row>
    <row r="20" spans="1:15" ht="12.75" x14ac:dyDescent="0.2">
      <c r="A20" s="38">
        <v>560043</v>
      </c>
      <c r="B20" s="39" t="s">
        <v>54</v>
      </c>
      <c r="C20" s="41">
        <v>1552</v>
      </c>
      <c r="D20" s="41">
        <v>678</v>
      </c>
      <c r="E20" s="41">
        <v>21154</v>
      </c>
      <c r="F20" s="41">
        <v>5170</v>
      </c>
      <c r="G20" s="66">
        <v>7.3400000000000007E-2</v>
      </c>
      <c r="H20" s="66">
        <v>0.13109999999999999</v>
      </c>
      <c r="I20" s="43">
        <v>2.5</v>
      </c>
      <c r="J20" s="67">
        <v>1.99</v>
      </c>
      <c r="K20" s="44">
        <v>2</v>
      </c>
      <c r="L20" s="44">
        <v>0.4</v>
      </c>
      <c r="M20" s="45"/>
      <c r="N20" s="68"/>
      <c r="O20" s="47">
        <v>2.4</v>
      </c>
    </row>
    <row r="21" spans="1:15" ht="12.75" x14ac:dyDescent="0.2">
      <c r="A21" s="38">
        <v>560045</v>
      </c>
      <c r="B21" s="39" t="s">
        <v>55</v>
      </c>
      <c r="C21" s="41">
        <v>1413</v>
      </c>
      <c r="D21" s="41">
        <v>367</v>
      </c>
      <c r="E21" s="41">
        <v>20040</v>
      </c>
      <c r="F21" s="41">
        <v>5818</v>
      </c>
      <c r="G21" s="66">
        <v>7.0499999999999993E-2</v>
      </c>
      <c r="H21" s="66">
        <v>6.3100000000000003E-2</v>
      </c>
      <c r="I21" s="43">
        <v>2.5</v>
      </c>
      <c r="J21" s="67">
        <v>2.5</v>
      </c>
      <c r="K21" s="44">
        <v>1.95</v>
      </c>
      <c r="L21" s="44">
        <v>0.55000000000000004</v>
      </c>
      <c r="M21" s="45"/>
      <c r="N21" s="68"/>
      <c r="O21" s="47">
        <v>2.5</v>
      </c>
    </row>
    <row r="22" spans="1:15" ht="12.75" x14ac:dyDescent="0.2">
      <c r="A22" s="38">
        <v>560047</v>
      </c>
      <c r="B22" s="39" t="s">
        <v>56</v>
      </c>
      <c r="C22" s="41">
        <v>2006</v>
      </c>
      <c r="D22" s="41">
        <v>550</v>
      </c>
      <c r="E22" s="41">
        <v>29990</v>
      </c>
      <c r="F22" s="41">
        <v>8316</v>
      </c>
      <c r="G22" s="66">
        <v>6.6900000000000001E-2</v>
      </c>
      <c r="H22" s="66">
        <v>6.6100000000000006E-2</v>
      </c>
      <c r="I22" s="43">
        <v>2.5</v>
      </c>
      <c r="J22" s="67">
        <v>2.5</v>
      </c>
      <c r="K22" s="44">
        <v>1.95</v>
      </c>
      <c r="L22" s="44">
        <v>0.55000000000000004</v>
      </c>
      <c r="M22" s="45"/>
      <c r="N22" s="68"/>
      <c r="O22" s="47">
        <v>2.5</v>
      </c>
    </row>
    <row r="23" spans="1:15" ht="12.75" x14ac:dyDescent="0.2">
      <c r="A23" s="38">
        <v>560052</v>
      </c>
      <c r="B23" s="39" t="s">
        <v>57</v>
      </c>
      <c r="C23" s="41">
        <v>1428</v>
      </c>
      <c r="D23" s="41">
        <v>227</v>
      </c>
      <c r="E23" s="41">
        <v>17821</v>
      </c>
      <c r="F23" s="41">
        <v>5577</v>
      </c>
      <c r="G23" s="66">
        <v>8.0100000000000005E-2</v>
      </c>
      <c r="H23" s="66">
        <v>4.07E-2</v>
      </c>
      <c r="I23" s="43">
        <v>1.88</v>
      </c>
      <c r="J23" s="67">
        <v>2.5</v>
      </c>
      <c r="K23" s="44">
        <v>1.43</v>
      </c>
      <c r="L23" s="44">
        <v>0.6</v>
      </c>
      <c r="M23" s="45"/>
      <c r="N23" s="68"/>
      <c r="O23" s="47">
        <v>2.0299999999999998</v>
      </c>
    </row>
    <row r="24" spans="1:15" ht="12.75" x14ac:dyDescent="0.2">
      <c r="A24" s="38">
        <v>560053</v>
      </c>
      <c r="B24" s="39" t="s">
        <v>58</v>
      </c>
      <c r="C24" s="41">
        <v>1291</v>
      </c>
      <c r="D24" s="41">
        <v>325</v>
      </c>
      <c r="E24" s="41">
        <v>16057</v>
      </c>
      <c r="F24" s="41">
        <v>4636</v>
      </c>
      <c r="G24" s="66">
        <v>8.0399999999999999E-2</v>
      </c>
      <c r="H24" s="66">
        <v>7.0099999999999996E-2</v>
      </c>
      <c r="I24" s="43">
        <v>1.85</v>
      </c>
      <c r="J24" s="67">
        <v>2.5</v>
      </c>
      <c r="K24" s="44">
        <v>1.44</v>
      </c>
      <c r="L24" s="44">
        <v>0.55000000000000004</v>
      </c>
      <c r="M24" s="45"/>
      <c r="N24" s="68"/>
      <c r="O24" s="47">
        <v>1.99</v>
      </c>
    </row>
    <row r="25" spans="1:15" ht="12.75" x14ac:dyDescent="0.2">
      <c r="A25" s="38">
        <v>560054</v>
      </c>
      <c r="B25" s="39" t="s">
        <v>59</v>
      </c>
      <c r="C25" s="41">
        <v>1324</v>
      </c>
      <c r="D25" s="41">
        <v>351</v>
      </c>
      <c r="E25" s="41">
        <v>16171</v>
      </c>
      <c r="F25" s="41">
        <v>5274</v>
      </c>
      <c r="G25" s="66">
        <v>8.1900000000000001E-2</v>
      </c>
      <c r="H25" s="66">
        <v>6.6600000000000006E-2</v>
      </c>
      <c r="I25" s="43">
        <v>1.68</v>
      </c>
      <c r="J25" s="67">
        <v>2.5</v>
      </c>
      <c r="K25" s="44">
        <v>1.26</v>
      </c>
      <c r="L25" s="44">
        <v>0.63</v>
      </c>
      <c r="M25" s="45"/>
      <c r="N25" s="68"/>
      <c r="O25" s="47">
        <v>1.89</v>
      </c>
    </row>
    <row r="26" spans="1:15" ht="12.75" x14ac:dyDescent="0.2">
      <c r="A26" s="38">
        <v>560055</v>
      </c>
      <c r="B26" s="39" t="s">
        <v>60</v>
      </c>
      <c r="C26" s="41">
        <v>1008</v>
      </c>
      <c r="D26" s="41">
        <v>235</v>
      </c>
      <c r="E26" s="41">
        <v>11438</v>
      </c>
      <c r="F26" s="41">
        <v>2815</v>
      </c>
      <c r="G26" s="66">
        <v>8.8099999999999998E-2</v>
      </c>
      <c r="H26" s="66">
        <v>8.3500000000000005E-2</v>
      </c>
      <c r="I26" s="43">
        <v>1</v>
      </c>
      <c r="J26" s="67">
        <v>2.46</v>
      </c>
      <c r="K26" s="44">
        <v>0.8</v>
      </c>
      <c r="L26" s="44">
        <v>0.49</v>
      </c>
      <c r="M26" s="45"/>
      <c r="N26" s="68"/>
      <c r="O26" s="47">
        <v>1.29</v>
      </c>
    </row>
    <row r="27" spans="1:15" ht="12.75" x14ac:dyDescent="0.2">
      <c r="A27" s="38">
        <v>560056</v>
      </c>
      <c r="B27" s="39" t="s">
        <v>61</v>
      </c>
      <c r="C27" s="41">
        <v>1286</v>
      </c>
      <c r="D27" s="41">
        <v>297</v>
      </c>
      <c r="E27" s="41">
        <v>15623</v>
      </c>
      <c r="F27" s="41">
        <v>3516</v>
      </c>
      <c r="G27" s="66">
        <v>8.2299999999999998E-2</v>
      </c>
      <c r="H27" s="66">
        <v>8.4500000000000006E-2</v>
      </c>
      <c r="I27" s="43">
        <v>1.64</v>
      </c>
      <c r="J27" s="67">
        <v>2.4500000000000002</v>
      </c>
      <c r="K27" s="44">
        <v>1.34</v>
      </c>
      <c r="L27" s="44">
        <v>0.44</v>
      </c>
      <c r="M27" s="45"/>
      <c r="N27" s="68"/>
      <c r="O27" s="47">
        <v>1.78</v>
      </c>
    </row>
    <row r="28" spans="1:15" ht="12.75" x14ac:dyDescent="0.2">
      <c r="A28" s="38">
        <v>560057</v>
      </c>
      <c r="B28" s="39" t="s">
        <v>62</v>
      </c>
      <c r="C28" s="41">
        <v>1076</v>
      </c>
      <c r="D28" s="41">
        <v>405</v>
      </c>
      <c r="E28" s="41">
        <v>12535</v>
      </c>
      <c r="F28" s="41">
        <v>3385</v>
      </c>
      <c r="G28" s="66">
        <v>8.5800000000000001E-2</v>
      </c>
      <c r="H28" s="66">
        <v>0.1196</v>
      </c>
      <c r="I28" s="43">
        <v>1.25</v>
      </c>
      <c r="J28" s="67">
        <v>2.1</v>
      </c>
      <c r="K28" s="44">
        <v>0.99</v>
      </c>
      <c r="L28" s="44">
        <v>0.44</v>
      </c>
      <c r="M28" s="45"/>
      <c r="N28" s="68"/>
      <c r="O28" s="47">
        <v>1.43</v>
      </c>
    </row>
    <row r="29" spans="1:15" ht="12.75" x14ac:dyDescent="0.2">
      <c r="A29" s="38">
        <v>560058</v>
      </c>
      <c r="B29" s="39" t="s">
        <v>63</v>
      </c>
      <c r="C29" s="41">
        <v>2711</v>
      </c>
      <c r="D29" s="41">
        <v>714</v>
      </c>
      <c r="E29" s="41">
        <v>35082</v>
      </c>
      <c r="F29" s="41">
        <v>10002</v>
      </c>
      <c r="G29" s="66">
        <v>7.7299999999999994E-2</v>
      </c>
      <c r="H29" s="66">
        <v>7.1400000000000005E-2</v>
      </c>
      <c r="I29" s="43">
        <v>2.19</v>
      </c>
      <c r="J29" s="67">
        <v>2.5</v>
      </c>
      <c r="K29" s="44">
        <v>1.71</v>
      </c>
      <c r="L29" s="44">
        <v>0.55000000000000004</v>
      </c>
      <c r="M29" s="45"/>
      <c r="N29" s="68"/>
      <c r="O29" s="47">
        <v>2.2599999999999998</v>
      </c>
    </row>
    <row r="30" spans="1:15" ht="12.75" x14ac:dyDescent="0.2">
      <c r="A30" s="38">
        <v>560059</v>
      </c>
      <c r="B30" s="39" t="s">
        <v>64</v>
      </c>
      <c r="C30" s="41">
        <v>1026</v>
      </c>
      <c r="D30" s="41">
        <v>158</v>
      </c>
      <c r="E30" s="41">
        <v>10964</v>
      </c>
      <c r="F30" s="41">
        <v>2722</v>
      </c>
      <c r="G30" s="66">
        <v>9.3600000000000003E-2</v>
      </c>
      <c r="H30" s="66">
        <v>5.8000000000000003E-2</v>
      </c>
      <c r="I30" s="43">
        <v>0.39</v>
      </c>
      <c r="J30" s="67">
        <v>2.5</v>
      </c>
      <c r="K30" s="44">
        <v>0.31</v>
      </c>
      <c r="L30" s="44">
        <v>0.5</v>
      </c>
      <c r="M30" s="45"/>
      <c r="N30" s="68"/>
      <c r="O30" s="47">
        <v>0.81</v>
      </c>
    </row>
    <row r="31" spans="1:15" ht="12.75" x14ac:dyDescent="0.2">
      <c r="A31" s="38">
        <v>560060</v>
      </c>
      <c r="B31" s="39" t="s">
        <v>65</v>
      </c>
      <c r="C31" s="41">
        <v>1066</v>
      </c>
      <c r="D31" s="41">
        <v>341</v>
      </c>
      <c r="E31" s="41">
        <v>12355</v>
      </c>
      <c r="F31" s="41">
        <v>3676</v>
      </c>
      <c r="G31" s="66">
        <v>8.6300000000000002E-2</v>
      </c>
      <c r="H31" s="66">
        <v>9.2799999999999994E-2</v>
      </c>
      <c r="I31" s="43">
        <v>1.19</v>
      </c>
      <c r="J31" s="67">
        <v>2.36</v>
      </c>
      <c r="K31" s="44">
        <v>0.92</v>
      </c>
      <c r="L31" s="44">
        <v>0.54</v>
      </c>
      <c r="M31" s="45"/>
      <c r="N31" s="68"/>
      <c r="O31" s="47">
        <v>1.46</v>
      </c>
    </row>
    <row r="32" spans="1:15" ht="12.75" x14ac:dyDescent="0.2">
      <c r="A32" s="38">
        <v>560061</v>
      </c>
      <c r="B32" s="39" t="s">
        <v>66</v>
      </c>
      <c r="C32" s="41">
        <v>1474</v>
      </c>
      <c r="D32" s="41">
        <v>466</v>
      </c>
      <c r="E32" s="41">
        <v>18042</v>
      </c>
      <c r="F32" s="41">
        <v>5295</v>
      </c>
      <c r="G32" s="66">
        <v>8.1699999999999995E-2</v>
      </c>
      <c r="H32" s="66">
        <v>8.7999999999999995E-2</v>
      </c>
      <c r="I32" s="43">
        <v>1.7</v>
      </c>
      <c r="J32" s="67">
        <v>2.41</v>
      </c>
      <c r="K32" s="44">
        <v>1.31</v>
      </c>
      <c r="L32" s="44">
        <v>0.55000000000000004</v>
      </c>
      <c r="M32" s="45"/>
      <c r="N32" s="68"/>
      <c r="O32" s="47">
        <v>1.86</v>
      </c>
    </row>
    <row r="33" spans="1:15" ht="12.75" x14ac:dyDescent="0.2">
      <c r="A33" s="38">
        <v>560062</v>
      </c>
      <c r="B33" s="39" t="s">
        <v>67</v>
      </c>
      <c r="C33" s="41">
        <v>887</v>
      </c>
      <c r="D33" s="41">
        <v>211</v>
      </c>
      <c r="E33" s="41">
        <v>13261</v>
      </c>
      <c r="F33" s="41">
        <v>3266</v>
      </c>
      <c r="G33" s="66">
        <v>6.6900000000000001E-2</v>
      </c>
      <c r="H33" s="66">
        <v>6.4600000000000005E-2</v>
      </c>
      <c r="I33" s="43">
        <v>2.5</v>
      </c>
      <c r="J33" s="67">
        <v>2.5</v>
      </c>
      <c r="K33" s="44">
        <v>2</v>
      </c>
      <c r="L33" s="44">
        <v>0.5</v>
      </c>
      <c r="M33" s="45"/>
      <c r="N33" s="68"/>
      <c r="O33" s="47">
        <v>2.5</v>
      </c>
    </row>
    <row r="34" spans="1:15" ht="12.75" x14ac:dyDescent="0.2">
      <c r="A34" s="38">
        <v>560063</v>
      </c>
      <c r="B34" s="39" t="s">
        <v>68</v>
      </c>
      <c r="C34" s="41">
        <v>1070</v>
      </c>
      <c r="D34" s="41">
        <v>256</v>
      </c>
      <c r="E34" s="41">
        <v>14122</v>
      </c>
      <c r="F34" s="41">
        <v>4200</v>
      </c>
      <c r="G34" s="66">
        <v>7.5800000000000006E-2</v>
      </c>
      <c r="H34" s="66">
        <v>6.0999999999999999E-2</v>
      </c>
      <c r="I34" s="43">
        <v>2.36</v>
      </c>
      <c r="J34" s="67">
        <v>2.5</v>
      </c>
      <c r="K34" s="44">
        <v>1.82</v>
      </c>
      <c r="L34" s="44">
        <v>0.57999999999999996</v>
      </c>
      <c r="M34" s="45"/>
      <c r="N34" s="68"/>
      <c r="O34" s="47">
        <v>2.4</v>
      </c>
    </row>
    <row r="35" spans="1:15" ht="12.75" x14ac:dyDescent="0.2">
      <c r="A35" s="38">
        <v>560064</v>
      </c>
      <c r="B35" s="39" t="s">
        <v>69</v>
      </c>
      <c r="C35" s="41">
        <v>2131</v>
      </c>
      <c r="D35" s="41">
        <v>516</v>
      </c>
      <c r="E35" s="41">
        <v>31169</v>
      </c>
      <c r="F35" s="41">
        <v>9137</v>
      </c>
      <c r="G35" s="66">
        <v>6.8400000000000002E-2</v>
      </c>
      <c r="H35" s="66">
        <v>5.6500000000000002E-2</v>
      </c>
      <c r="I35" s="43">
        <v>2.5</v>
      </c>
      <c r="J35" s="67">
        <v>2.5</v>
      </c>
      <c r="K35" s="44">
        <v>1.93</v>
      </c>
      <c r="L35" s="44">
        <v>0.57999999999999996</v>
      </c>
      <c r="M35" s="45"/>
      <c r="N35" s="68"/>
      <c r="O35" s="47">
        <v>2.5099999999999998</v>
      </c>
    </row>
    <row r="36" spans="1:15" ht="12.75" x14ac:dyDescent="0.2">
      <c r="A36" s="38">
        <v>560065</v>
      </c>
      <c r="B36" s="39" t="s">
        <v>70</v>
      </c>
      <c r="C36" s="41">
        <v>1188</v>
      </c>
      <c r="D36" s="41">
        <v>302</v>
      </c>
      <c r="E36" s="41">
        <v>13247</v>
      </c>
      <c r="F36" s="41">
        <v>3140</v>
      </c>
      <c r="G36" s="66">
        <v>8.9700000000000002E-2</v>
      </c>
      <c r="H36" s="66">
        <v>9.6199999999999994E-2</v>
      </c>
      <c r="I36" s="43">
        <v>0.82</v>
      </c>
      <c r="J36" s="67">
        <v>2.33</v>
      </c>
      <c r="K36" s="44">
        <v>0.66</v>
      </c>
      <c r="L36" s="44">
        <v>0.44</v>
      </c>
      <c r="M36" s="45"/>
      <c r="N36" s="68"/>
      <c r="O36" s="47">
        <v>1.1000000000000001</v>
      </c>
    </row>
    <row r="37" spans="1:15" ht="12.75" x14ac:dyDescent="0.2">
      <c r="A37" s="38">
        <v>560066</v>
      </c>
      <c r="B37" s="39" t="s">
        <v>71</v>
      </c>
      <c r="C37" s="41">
        <v>781</v>
      </c>
      <c r="D37" s="41">
        <v>225</v>
      </c>
      <c r="E37" s="41">
        <v>9008</v>
      </c>
      <c r="F37" s="41">
        <v>2292</v>
      </c>
      <c r="G37" s="66">
        <v>8.6699999999999999E-2</v>
      </c>
      <c r="H37" s="66">
        <v>9.8199999999999996E-2</v>
      </c>
      <c r="I37" s="43">
        <v>1.1499999999999999</v>
      </c>
      <c r="J37" s="67">
        <v>2.31</v>
      </c>
      <c r="K37" s="44">
        <v>0.92</v>
      </c>
      <c r="L37" s="44">
        <v>0.46</v>
      </c>
      <c r="M37" s="45"/>
      <c r="N37" s="68"/>
      <c r="O37" s="47">
        <v>1.38</v>
      </c>
    </row>
    <row r="38" spans="1:15" ht="12.75" x14ac:dyDescent="0.2">
      <c r="A38" s="38">
        <v>560067</v>
      </c>
      <c r="B38" s="39" t="s">
        <v>72</v>
      </c>
      <c r="C38" s="41">
        <v>1945</v>
      </c>
      <c r="D38" s="41">
        <v>411</v>
      </c>
      <c r="E38" s="41">
        <v>22047</v>
      </c>
      <c r="F38" s="41">
        <v>6944</v>
      </c>
      <c r="G38" s="66">
        <v>8.8200000000000001E-2</v>
      </c>
      <c r="H38" s="66">
        <v>5.9200000000000003E-2</v>
      </c>
      <c r="I38" s="43">
        <v>0.98</v>
      </c>
      <c r="J38" s="67">
        <v>2.5</v>
      </c>
      <c r="K38" s="44">
        <v>0.74</v>
      </c>
      <c r="L38" s="44">
        <v>0.6</v>
      </c>
      <c r="M38" s="45"/>
      <c r="N38" s="68"/>
      <c r="O38" s="47">
        <v>1.34</v>
      </c>
    </row>
    <row r="39" spans="1:15" ht="12.75" x14ac:dyDescent="0.2">
      <c r="A39" s="38">
        <v>560068</v>
      </c>
      <c r="B39" s="39" t="s">
        <v>73</v>
      </c>
      <c r="C39" s="41">
        <v>2171</v>
      </c>
      <c r="D39" s="41">
        <v>540</v>
      </c>
      <c r="E39" s="41">
        <v>25540</v>
      </c>
      <c r="F39" s="41">
        <v>7483</v>
      </c>
      <c r="G39" s="66">
        <v>8.5000000000000006E-2</v>
      </c>
      <c r="H39" s="66">
        <v>7.22E-2</v>
      </c>
      <c r="I39" s="43">
        <v>1.34</v>
      </c>
      <c r="J39" s="67">
        <v>2.5</v>
      </c>
      <c r="K39" s="44">
        <v>1.03</v>
      </c>
      <c r="L39" s="44">
        <v>0.57999999999999996</v>
      </c>
      <c r="M39" s="45"/>
      <c r="N39" s="68"/>
      <c r="O39" s="47">
        <v>1.61</v>
      </c>
    </row>
    <row r="40" spans="1:15" ht="12.75" x14ac:dyDescent="0.2">
      <c r="A40" s="38">
        <v>560069</v>
      </c>
      <c r="B40" s="39" t="s">
        <v>74</v>
      </c>
      <c r="C40" s="41">
        <v>1461</v>
      </c>
      <c r="D40" s="41">
        <v>357</v>
      </c>
      <c r="E40" s="41">
        <v>15650</v>
      </c>
      <c r="F40" s="41">
        <v>4378</v>
      </c>
      <c r="G40" s="66">
        <v>9.3399999999999997E-2</v>
      </c>
      <c r="H40" s="66">
        <v>8.1500000000000003E-2</v>
      </c>
      <c r="I40" s="43">
        <v>0.41</v>
      </c>
      <c r="J40" s="67">
        <v>2.48</v>
      </c>
      <c r="K40" s="44">
        <v>0.32</v>
      </c>
      <c r="L40" s="44">
        <v>0.55000000000000004</v>
      </c>
      <c r="M40" s="45"/>
      <c r="N40" s="68"/>
      <c r="O40" s="47">
        <v>0.87</v>
      </c>
    </row>
    <row r="41" spans="1:15" ht="12.75" x14ac:dyDescent="0.2">
      <c r="A41" s="38">
        <v>560070</v>
      </c>
      <c r="B41" s="39" t="s">
        <v>75</v>
      </c>
      <c r="C41" s="41">
        <v>4486</v>
      </c>
      <c r="D41" s="41">
        <v>1650</v>
      </c>
      <c r="E41" s="41">
        <v>57432</v>
      </c>
      <c r="F41" s="41">
        <v>18573</v>
      </c>
      <c r="G41" s="66">
        <v>7.8100000000000003E-2</v>
      </c>
      <c r="H41" s="66">
        <v>8.8800000000000004E-2</v>
      </c>
      <c r="I41" s="43">
        <v>2.1</v>
      </c>
      <c r="J41" s="67">
        <v>2.4</v>
      </c>
      <c r="K41" s="44">
        <v>1.6</v>
      </c>
      <c r="L41" s="44">
        <v>0.57999999999999996</v>
      </c>
      <c r="M41" s="45"/>
      <c r="N41" s="68"/>
      <c r="O41" s="47">
        <v>2.1800000000000002</v>
      </c>
    </row>
    <row r="42" spans="1:15" ht="12.75" x14ac:dyDescent="0.2">
      <c r="A42" s="38">
        <v>560071</v>
      </c>
      <c r="B42" s="39" t="s">
        <v>76</v>
      </c>
      <c r="C42" s="41">
        <v>1757</v>
      </c>
      <c r="D42" s="41">
        <v>500</v>
      </c>
      <c r="E42" s="41">
        <v>18100</v>
      </c>
      <c r="F42" s="41">
        <v>6011</v>
      </c>
      <c r="G42" s="66">
        <v>9.7100000000000006E-2</v>
      </c>
      <c r="H42" s="66">
        <v>8.3199999999999996E-2</v>
      </c>
      <c r="I42" s="43">
        <v>0</v>
      </c>
      <c r="J42" s="67">
        <v>2.46</v>
      </c>
      <c r="K42" s="44">
        <v>0</v>
      </c>
      <c r="L42" s="44">
        <v>0.62</v>
      </c>
      <c r="M42" s="45"/>
      <c r="N42" s="68"/>
      <c r="O42" s="47">
        <v>0.62</v>
      </c>
    </row>
    <row r="43" spans="1:15" ht="12.75" x14ac:dyDescent="0.2">
      <c r="A43" s="38">
        <v>560072</v>
      </c>
      <c r="B43" s="39" t="s">
        <v>77</v>
      </c>
      <c r="C43" s="41">
        <v>1590</v>
      </c>
      <c r="D43" s="41">
        <v>410</v>
      </c>
      <c r="E43" s="41">
        <v>19808</v>
      </c>
      <c r="F43" s="41">
        <v>5349</v>
      </c>
      <c r="G43" s="66">
        <v>8.0299999999999996E-2</v>
      </c>
      <c r="H43" s="66">
        <v>7.6600000000000001E-2</v>
      </c>
      <c r="I43" s="43">
        <v>1.86</v>
      </c>
      <c r="J43" s="67">
        <v>2.5</v>
      </c>
      <c r="K43" s="44">
        <v>1.47</v>
      </c>
      <c r="L43" s="44">
        <v>0.53</v>
      </c>
      <c r="M43" s="45"/>
      <c r="N43" s="68"/>
      <c r="O43" s="47">
        <v>2</v>
      </c>
    </row>
    <row r="44" spans="1:15" ht="12.75" x14ac:dyDescent="0.2">
      <c r="A44" s="38">
        <v>560073</v>
      </c>
      <c r="B44" s="39" t="s">
        <v>78</v>
      </c>
      <c r="C44" s="41">
        <v>1027</v>
      </c>
      <c r="D44" s="41">
        <v>135</v>
      </c>
      <c r="E44" s="41">
        <v>11041</v>
      </c>
      <c r="F44" s="41">
        <v>2266</v>
      </c>
      <c r="G44" s="66">
        <v>9.2999999999999999E-2</v>
      </c>
      <c r="H44" s="66">
        <v>5.96E-2</v>
      </c>
      <c r="I44" s="43">
        <v>0.45</v>
      </c>
      <c r="J44" s="67">
        <v>2.5</v>
      </c>
      <c r="K44" s="44">
        <v>0.37</v>
      </c>
      <c r="L44" s="44">
        <v>0.43</v>
      </c>
      <c r="M44" s="45"/>
      <c r="N44" s="68"/>
      <c r="O44" s="47">
        <v>0.8</v>
      </c>
    </row>
    <row r="45" spans="1:15" ht="12.75" x14ac:dyDescent="0.2">
      <c r="A45" s="38">
        <v>560074</v>
      </c>
      <c r="B45" s="39" t="s">
        <v>79</v>
      </c>
      <c r="C45" s="41">
        <v>1574</v>
      </c>
      <c r="D45" s="41">
        <v>385</v>
      </c>
      <c r="E45" s="41">
        <v>17547</v>
      </c>
      <c r="F45" s="41">
        <v>5529</v>
      </c>
      <c r="G45" s="66">
        <v>8.9700000000000002E-2</v>
      </c>
      <c r="H45" s="66">
        <v>6.9599999999999995E-2</v>
      </c>
      <c r="I45" s="43">
        <v>0.82</v>
      </c>
      <c r="J45" s="67">
        <v>2.5</v>
      </c>
      <c r="K45" s="44">
        <v>0.62</v>
      </c>
      <c r="L45" s="44">
        <v>0.6</v>
      </c>
      <c r="M45" s="45"/>
      <c r="N45" s="68"/>
      <c r="O45" s="47">
        <v>1.22</v>
      </c>
    </row>
    <row r="46" spans="1:15" ht="12.75" x14ac:dyDescent="0.2">
      <c r="A46" s="38">
        <v>560075</v>
      </c>
      <c r="B46" s="39" t="s">
        <v>80</v>
      </c>
      <c r="C46" s="41">
        <v>2498</v>
      </c>
      <c r="D46" s="41">
        <v>538</v>
      </c>
      <c r="E46" s="41">
        <v>29924</v>
      </c>
      <c r="F46" s="41">
        <v>9007</v>
      </c>
      <c r="G46" s="66">
        <v>8.3500000000000005E-2</v>
      </c>
      <c r="H46" s="66">
        <v>5.9700000000000003E-2</v>
      </c>
      <c r="I46" s="43">
        <v>1.5</v>
      </c>
      <c r="J46" s="67">
        <v>2.5</v>
      </c>
      <c r="K46" s="44">
        <v>1.1599999999999999</v>
      </c>
      <c r="L46" s="44">
        <v>0.57999999999999996</v>
      </c>
      <c r="M46" s="45"/>
      <c r="N46" s="68"/>
      <c r="O46" s="47">
        <v>1.74</v>
      </c>
    </row>
    <row r="47" spans="1:15" ht="12.75" x14ac:dyDescent="0.2">
      <c r="A47" s="38">
        <v>560076</v>
      </c>
      <c r="B47" s="39" t="s">
        <v>81</v>
      </c>
      <c r="C47" s="41">
        <v>714</v>
      </c>
      <c r="D47" s="41">
        <v>214</v>
      </c>
      <c r="E47" s="41">
        <v>9111</v>
      </c>
      <c r="F47" s="41">
        <v>2506</v>
      </c>
      <c r="G47" s="66">
        <v>7.8399999999999997E-2</v>
      </c>
      <c r="H47" s="66">
        <v>8.5400000000000004E-2</v>
      </c>
      <c r="I47" s="43">
        <v>2.0699999999999998</v>
      </c>
      <c r="J47" s="67">
        <v>2.44</v>
      </c>
      <c r="K47" s="44">
        <v>1.61</v>
      </c>
      <c r="L47" s="44">
        <v>0.54</v>
      </c>
      <c r="M47" s="45"/>
      <c r="N47" s="68"/>
      <c r="O47" s="47">
        <v>2.15</v>
      </c>
    </row>
    <row r="48" spans="1:15" ht="12.75" x14ac:dyDescent="0.2">
      <c r="A48" s="38">
        <v>560077</v>
      </c>
      <c r="B48" s="39" t="s">
        <v>82</v>
      </c>
      <c r="C48" s="41">
        <v>752</v>
      </c>
      <c r="D48" s="41">
        <v>208</v>
      </c>
      <c r="E48" s="41">
        <v>10850</v>
      </c>
      <c r="F48" s="41">
        <v>2206</v>
      </c>
      <c r="G48" s="66">
        <v>6.93E-2</v>
      </c>
      <c r="H48" s="66">
        <v>9.4299999999999995E-2</v>
      </c>
      <c r="I48" s="43">
        <v>2.5</v>
      </c>
      <c r="J48" s="67">
        <v>2.35</v>
      </c>
      <c r="K48" s="44">
        <v>2.08</v>
      </c>
      <c r="L48" s="44">
        <v>0.4</v>
      </c>
      <c r="M48" s="45"/>
      <c r="N48" s="68"/>
      <c r="O48" s="47">
        <v>2.48</v>
      </c>
    </row>
    <row r="49" spans="1:15" ht="12.75" x14ac:dyDescent="0.2">
      <c r="A49" s="38">
        <v>560078</v>
      </c>
      <c r="B49" s="39" t="s">
        <v>83</v>
      </c>
      <c r="C49" s="41">
        <v>2757</v>
      </c>
      <c r="D49" s="41">
        <v>934</v>
      </c>
      <c r="E49" s="41">
        <v>34367</v>
      </c>
      <c r="F49" s="41">
        <v>11365</v>
      </c>
      <c r="G49" s="66">
        <v>8.0199999999999994E-2</v>
      </c>
      <c r="H49" s="66">
        <v>8.2199999999999995E-2</v>
      </c>
      <c r="I49" s="43">
        <v>1.87</v>
      </c>
      <c r="J49" s="67">
        <v>2.4700000000000002</v>
      </c>
      <c r="K49" s="44">
        <v>1.4</v>
      </c>
      <c r="L49" s="44">
        <v>0.62</v>
      </c>
      <c r="M49" s="45"/>
      <c r="N49" s="68"/>
      <c r="O49" s="47">
        <v>2.02</v>
      </c>
    </row>
    <row r="50" spans="1:15" ht="12.75" x14ac:dyDescent="0.2">
      <c r="A50" s="38">
        <v>560079</v>
      </c>
      <c r="B50" s="39" t="s">
        <v>84</v>
      </c>
      <c r="C50" s="41">
        <v>2604</v>
      </c>
      <c r="D50" s="41">
        <v>945</v>
      </c>
      <c r="E50" s="41">
        <v>33392</v>
      </c>
      <c r="F50" s="41">
        <v>9706</v>
      </c>
      <c r="G50" s="66">
        <v>7.8E-2</v>
      </c>
      <c r="H50" s="66">
        <v>9.74E-2</v>
      </c>
      <c r="I50" s="43">
        <v>2.11</v>
      </c>
      <c r="J50" s="67">
        <v>2.3199999999999998</v>
      </c>
      <c r="K50" s="44">
        <v>1.62</v>
      </c>
      <c r="L50" s="44">
        <v>0.53</v>
      </c>
      <c r="M50" s="45"/>
      <c r="N50" s="68"/>
      <c r="O50" s="47">
        <v>2.15</v>
      </c>
    </row>
    <row r="51" spans="1:15" ht="12.75" x14ac:dyDescent="0.2">
      <c r="A51" s="38">
        <v>560080</v>
      </c>
      <c r="B51" s="39" t="s">
        <v>85</v>
      </c>
      <c r="C51" s="41">
        <v>1296</v>
      </c>
      <c r="D51" s="41">
        <v>454</v>
      </c>
      <c r="E51" s="41">
        <v>17571</v>
      </c>
      <c r="F51" s="41">
        <v>5237</v>
      </c>
      <c r="G51" s="66">
        <v>7.3800000000000004E-2</v>
      </c>
      <c r="H51" s="66">
        <v>8.6699999999999999E-2</v>
      </c>
      <c r="I51" s="43">
        <v>2.5</v>
      </c>
      <c r="J51" s="67">
        <v>2.42</v>
      </c>
      <c r="K51" s="44">
        <v>1.93</v>
      </c>
      <c r="L51" s="44">
        <v>0.56000000000000005</v>
      </c>
      <c r="M51" s="45"/>
      <c r="N51" s="68"/>
      <c r="O51" s="47">
        <v>2.4900000000000002</v>
      </c>
    </row>
    <row r="52" spans="1:15" ht="12.75" x14ac:dyDescent="0.2">
      <c r="A52" s="38">
        <v>560081</v>
      </c>
      <c r="B52" s="39" t="s">
        <v>86</v>
      </c>
      <c r="C52" s="41">
        <v>1597</v>
      </c>
      <c r="D52" s="41">
        <v>499</v>
      </c>
      <c r="E52" s="41">
        <v>19967</v>
      </c>
      <c r="F52" s="41">
        <v>6511</v>
      </c>
      <c r="G52" s="66">
        <v>0.08</v>
      </c>
      <c r="H52" s="66">
        <v>7.6600000000000001E-2</v>
      </c>
      <c r="I52" s="43">
        <v>1.89</v>
      </c>
      <c r="J52" s="67">
        <v>2.5</v>
      </c>
      <c r="K52" s="44">
        <v>1.42</v>
      </c>
      <c r="L52" s="44">
        <v>0.63</v>
      </c>
      <c r="M52" s="45"/>
      <c r="N52" s="68"/>
      <c r="O52" s="47">
        <v>2.0499999999999998</v>
      </c>
    </row>
    <row r="53" spans="1:15" ht="12.75" x14ac:dyDescent="0.2">
      <c r="A53" s="38">
        <v>560082</v>
      </c>
      <c r="B53" s="39" t="s">
        <v>87</v>
      </c>
      <c r="C53" s="41">
        <v>1231</v>
      </c>
      <c r="D53" s="41">
        <v>357</v>
      </c>
      <c r="E53" s="41">
        <v>15665</v>
      </c>
      <c r="F53" s="41">
        <v>3920</v>
      </c>
      <c r="G53" s="66">
        <v>7.8600000000000003E-2</v>
      </c>
      <c r="H53" s="66">
        <v>9.11E-2</v>
      </c>
      <c r="I53" s="43">
        <v>2.0499999999999998</v>
      </c>
      <c r="J53" s="67">
        <v>2.38</v>
      </c>
      <c r="K53" s="44">
        <v>1.64</v>
      </c>
      <c r="L53" s="44">
        <v>0.48</v>
      </c>
      <c r="M53" s="45"/>
      <c r="N53" s="68"/>
      <c r="O53" s="47">
        <v>2.12</v>
      </c>
    </row>
    <row r="54" spans="1:15" ht="12.75" x14ac:dyDescent="0.2">
      <c r="A54" s="38">
        <v>560083</v>
      </c>
      <c r="B54" s="39" t="s">
        <v>88</v>
      </c>
      <c r="C54" s="41">
        <v>1234</v>
      </c>
      <c r="D54" s="41">
        <v>286</v>
      </c>
      <c r="E54" s="41">
        <v>14212</v>
      </c>
      <c r="F54" s="41">
        <v>3311</v>
      </c>
      <c r="G54" s="66">
        <v>8.6800000000000002E-2</v>
      </c>
      <c r="H54" s="66">
        <v>8.6400000000000005E-2</v>
      </c>
      <c r="I54" s="43">
        <v>1.1399999999999999</v>
      </c>
      <c r="J54" s="67">
        <v>2.4300000000000002</v>
      </c>
      <c r="K54" s="44">
        <v>0.92</v>
      </c>
      <c r="L54" s="44">
        <v>0.46</v>
      </c>
      <c r="M54" s="45"/>
      <c r="N54" s="68"/>
      <c r="O54" s="47">
        <v>1.38</v>
      </c>
    </row>
    <row r="55" spans="1:15" ht="12.75" x14ac:dyDescent="0.2">
      <c r="A55" s="38">
        <v>560084</v>
      </c>
      <c r="B55" s="39" t="s">
        <v>89</v>
      </c>
      <c r="C55" s="41">
        <v>1415</v>
      </c>
      <c r="D55" s="41">
        <v>590</v>
      </c>
      <c r="E55" s="41">
        <v>21080</v>
      </c>
      <c r="F55" s="41">
        <v>7301</v>
      </c>
      <c r="G55" s="66">
        <v>6.7100000000000007E-2</v>
      </c>
      <c r="H55" s="66">
        <v>8.0799999999999997E-2</v>
      </c>
      <c r="I55" s="43">
        <v>2.5</v>
      </c>
      <c r="J55" s="67">
        <v>2.48</v>
      </c>
      <c r="K55" s="44">
        <v>1.85</v>
      </c>
      <c r="L55" s="44">
        <v>0.64</v>
      </c>
      <c r="M55" s="45"/>
      <c r="N55" s="68"/>
      <c r="O55" s="47">
        <v>2.4900000000000002</v>
      </c>
    </row>
    <row r="56" spans="1:15" ht="25.5" x14ac:dyDescent="0.2">
      <c r="A56" s="38">
        <v>560085</v>
      </c>
      <c r="B56" s="39" t="s">
        <v>90</v>
      </c>
      <c r="C56" s="41">
        <v>257</v>
      </c>
      <c r="D56" s="41">
        <v>11</v>
      </c>
      <c r="E56" s="41">
        <v>9605</v>
      </c>
      <c r="F56" s="41">
        <v>397</v>
      </c>
      <c r="G56" s="66">
        <v>2.6800000000000001E-2</v>
      </c>
      <c r="H56" s="66">
        <v>2.7699999999999999E-2</v>
      </c>
      <c r="I56" s="43">
        <v>2.5</v>
      </c>
      <c r="J56" s="67">
        <v>2.5</v>
      </c>
      <c r="K56" s="44">
        <v>2.4</v>
      </c>
      <c r="L56" s="44">
        <v>0.1</v>
      </c>
      <c r="M56" s="45"/>
      <c r="N56" s="68"/>
      <c r="O56" s="47">
        <v>2.5</v>
      </c>
    </row>
    <row r="57" spans="1:15" ht="25.5" x14ac:dyDescent="0.2">
      <c r="A57" s="38">
        <v>560086</v>
      </c>
      <c r="B57" s="39" t="s">
        <v>91</v>
      </c>
      <c r="C57" s="41">
        <v>1575</v>
      </c>
      <c r="D57" s="41">
        <v>39</v>
      </c>
      <c r="E57" s="41">
        <v>18215</v>
      </c>
      <c r="F57" s="41">
        <v>616</v>
      </c>
      <c r="G57" s="66">
        <v>8.6499999999999994E-2</v>
      </c>
      <c r="H57" s="66">
        <v>6.3299999999999995E-2</v>
      </c>
      <c r="I57" s="43">
        <v>1.17</v>
      </c>
      <c r="J57" s="67">
        <v>2.5</v>
      </c>
      <c r="K57" s="44">
        <v>1.1299999999999999</v>
      </c>
      <c r="L57" s="44">
        <v>0.08</v>
      </c>
      <c r="M57" s="45"/>
      <c r="N57" s="68"/>
      <c r="O57" s="47">
        <v>1.21</v>
      </c>
    </row>
    <row r="58" spans="1:15" ht="12.75" x14ac:dyDescent="0.2">
      <c r="A58" s="38">
        <v>560087</v>
      </c>
      <c r="B58" s="39" t="s">
        <v>92</v>
      </c>
      <c r="C58" s="41">
        <v>1426</v>
      </c>
      <c r="D58" s="41">
        <v>0</v>
      </c>
      <c r="E58" s="41">
        <v>23930</v>
      </c>
      <c r="F58" s="41">
        <v>1</v>
      </c>
      <c r="G58" s="66">
        <v>5.96E-2</v>
      </c>
      <c r="H58" s="66">
        <v>0</v>
      </c>
      <c r="I58" s="43">
        <v>2.5</v>
      </c>
      <c r="J58" s="67">
        <v>0</v>
      </c>
      <c r="K58" s="44">
        <v>2.5</v>
      </c>
      <c r="L58" s="44">
        <v>0</v>
      </c>
      <c r="M58" s="45"/>
      <c r="N58" s="68"/>
      <c r="O58" s="47">
        <v>2.5</v>
      </c>
    </row>
    <row r="59" spans="1:15" ht="25.5" x14ac:dyDescent="0.2">
      <c r="A59" s="38">
        <v>560088</v>
      </c>
      <c r="B59" s="39" t="s">
        <v>93</v>
      </c>
      <c r="C59" s="41">
        <v>279</v>
      </c>
      <c r="D59" s="41">
        <v>0</v>
      </c>
      <c r="E59" s="41">
        <v>5622</v>
      </c>
      <c r="F59" s="41">
        <v>0</v>
      </c>
      <c r="G59" s="66">
        <v>4.9599999999999998E-2</v>
      </c>
      <c r="H59" s="66">
        <v>0</v>
      </c>
      <c r="I59" s="43">
        <v>2.5</v>
      </c>
      <c r="J59" s="67">
        <v>0</v>
      </c>
      <c r="K59" s="44">
        <v>2.5</v>
      </c>
      <c r="L59" s="44">
        <v>0</v>
      </c>
      <c r="M59" s="45"/>
      <c r="N59" s="68"/>
      <c r="O59" s="47">
        <v>2.5</v>
      </c>
    </row>
    <row r="60" spans="1:15" ht="25.5" x14ac:dyDescent="0.2">
      <c r="A60" s="38">
        <v>560089</v>
      </c>
      <c r="B60" s="39" t="s">
        <v>94</v>
      </c>
      <c r="C60" s="41">
        <v>244</v>
      </c>
      <c r="D60" s="41">
        <v>0</v>
      </c>
      <c r="E60" s="41">
        <v>3753</v>
      </c>
      <c r="F60" s="41">
        <v>0</v>
      </c>
      <c r="G60" s="66">
        <v>6.5000000000000002E-2</v>
      </c>
      <c r="H60" s="66">
        <v>0</v>
      </c>
      <c r="I60" s="43">
        <v>2.5</v>
      </c>
      <c r="J60" s="67">
        <v>0</v>
      </c>
      <c r="K60" s="44">
        <v>2.5</v>
      </c>
      <c r="L60" s="44">
        <v>0</v>
      </c>
      <c r="M60" s="45"/>
      <c r="N60" s="68"/>
      <c r="O60" s="47">
        <v>2.5</v>
      </c>
    </row>
    <row r="61" spans="1:15" ht="25.5" x14ac:dyDescent="0.2">
      <c r="A61" s="38">
        <v>560096</v>
      </c>
      <c r="B61" s="39" t="s">
        <v>95</v>
      </c>
      <c r="C61" s="41">
        <v>20</v>
      </c>
      <c r="D61" s="41">
        <v>4</v>
      </c>
      <c r="E61" s="41">
        <v>492</v>
      </c>
      <c r="F61" s="41">
        <v>34</v>
      </c>
      <c r="G61" s="66">
        <v>4.07E-2</v>
      </c>
      <c r="H61" s="66">
        <v>0.1176</v>
      </c>
      <c r="I61" s="43">
        <v>2.5</v>
      </c>
      <c r="J61" s="67">
        <v>2.12</v>
      </c>
      <c r="K61" s="44">
        <v>2.35</v>
      </c>
      <c r="L61" s="44">
        <v>0.13</v>
      </c>
      <c r="M61" s="45"/>
      <c r="N61" s="68"/>
      <c r="O61" s="47">
        <v>2.48</v>
      </c>
    </row>
    <row r="62" spans="1:15" ht="25.5" x14ac:dyDescent="0.2">
      <c r="A62" s="38">
        <v>560098</v>
      </c>
      <c r="B62" s="39" t="s">
        <v>96</v>
      </c>
      <c r="C62" s="41">
        <v>184</v>
      </c>
      <c r="D62" s="41">
        <v>0</v>
      </c>
      <c r="E62" s="41">
        <v>6199</v>
      </c>
      <c r="F62" s="41">
        <v>0</v>
      </c>
      <c r="G62" s="66">
        <v>2.9700000000000001E-2</v>
      </c>
      <c r="H62" s="66">
        <v>0</v>
      </c>
      <c r="I62" s="43">
        <v>2.5</v>
      </c>
      <c r="J62" s="67">
        <v>0</v>
      </c>
      <c r="K62" s="44">
        <v>2.5</v>
      </c>
      <c r="L62" s="44">
        <v>0</v>
      </c>
      <c r="M62" s="45"/>
      <c r="N62" s="68"/>
      <c r="O62" s="47">
        <v>2.5</v>
      </c>
    </row>
    <row r="63" spans="1:15" ht="25.5" x14ac:dyDescent="0.2">
      <c r="A63" s="38">
        <v>560099</v>
      </c>
      <c r="B63" s="39" t="s">
        <v>97</v>
      </c>
      <c r="C63" s="41">
        <v>177</v>
      </c>
      <c r="D63" s="41">
        <v>4</v>
      </c>
      <c r="E63" s="41">
        <v>2343</v>
      </c>
      <c r="F63" s="41">
        <v>157</v>
      </c>
      <c r="G63" s="66">
        <v>7.5499999999999998E-2</v>
      </c>
      <c r="H63" s="66">
        <v>2.5499999999999998E-2</v>
      </c>
      <c r="I63" s="43">
        <v>2.39</v>
      </c>
      <c r="J63" s="67">
        <v>2.5</v>
      </c>
      <c r="K63" s="44">
        <v>2.25</v>
      </c>
      <c r="L63" s="44">
        <v>0.15</v>
      </c>
      <c r="M63" s="45"/>
      <c r="N63" s="68"/>
      <c r="O63" s="47">
        <v>2.4</v>
      </c>
    </row>
    <row r="64" spans="1:15" ht="38.25" x14ac:dyDescent="0.2">
      <c r="A64" s="38">
        <v>560206</v>
      </c>
      <c r="B64" s="39" t="s">
        <v>98</v>
      </c>
      <c r="C64" s="41">
        <v>4815</v>
      </c>
      <c r="D64" s="41">
        <v>4</v>
      </c>
      <c r="E64" s="41">
        <v>74559</v>
      </c>
      <c r="F64" s="41">
        <v>59</v>
      </c>
      <c r="G64" s="66">
        <v>6.4600000000000005E-2</v>
      </c>
      <c r="H64" s="66">
        <v>6.7799999999999999E-2</v>
      </c>
      <c r="I64" s="43">
        <v>2.5</v>
      </c>
      <c r="J64" s="67">
        <v>2.5</v>
      </c>
      <c r="K64" s="44">
        <v>2.5</v>
      </c>
      <c r="L64" s="44">
        <v>0</v>
      </c>
      <c r="M64" s="45"/>
      <c r="N64" s="68"/>
      <c r="O64" s="47">
        <v>2.5</v>
      </c>
    </row>
    <row r="65" spans="1:15" ht="38.25" x14ac:dyDescent="0.2">
      <c r="A65" s="50">
        <v>560214</v>
      </c>
      <c r="B65" s="39" t="s">
        <v>99</v>
      </c>
      <c r="C65" s="41">
        <v>5471</v>
      </c>
      <c r="D65" s="41">
        <v>1651</v>
      </c>
      <c r="E65" s="41">
        <v>82750</v>
      </c>
      <c r="F65" s="41">
        <v>26360</v>
      </c>
      <c r="G65" s="66">
        <v>6.6100000000000006E-2</v>
      </c>
      <c r="H65" s="66">
        <v>6.2600000000000003E-2</v>
      </c>
      <c r="I65" s="43">
        <v>2.5</v>
      </c>
      <c r="J65" s="67">
        <v>2.5</v>
      </c>
      <c r="K65" s="44">
        <v>1.9</v>
      </c>
      <c r="L65" s="44">
        <v>0.6</v>
      </c>
      <c r="M65" s="51"/>
      <c r="N65" s="68"/>
      <c r="O65" s="47">
        <v>2.5</v>
      </c>
    </row>
    <row r="66" spans="1:15" ht="12.75" x14ac:dyDescent="0.2">
      <c r="A66" s="52"/>
      <c r="B66" s="53" t="s">
        <v>119</v>
      </c>
      <c r="C66" s="69">
        <v>106785</v>
      </c>
      <c r="D66" s="69">
        <v>32429</v>
      </c>
      <c r="E66" s="69">
        <v>1496830</v>
      </c>
      <c r="F66" s="69">
        <v>429732</v>
      </c>
      <c r="G66" s="66">
        <v>7.1300000000000002E-2</v>
      </c>
      <c r="H66" s="66">
        <v>7.5499999999999998E-2</v>
      </c>
      <c r="I66" s="43"/>
      <c r="J66" s="100"/>
      <c r="K66" s="44"/>
      <c r="L66" s="44"/>
      <c r="M66" s="72"/>
      <c r="N66" s="46"/>
      <c r="O66" s="47"/>
    </row>
    <row r="67" spans="1:15" ht="12.75" x14ac:dyDescent="0.2">
      <c r="H67" s="66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="118" zoomScaleNormal="100" zoomScaleSheetLayoutView="118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K10" sqref="K10"/>
    </sheetView>
  </sheetViews>
  <sheetFormatPr defaultRowHeight="11.25" x14ac:dyDescent="0.2"/>
  <cols>
    <col min="2" max="2" width="29.83203125" customWidth="1"/>
    <col min="3" max="3" width="11.33203125" customWidth="1"/>
    <col min="4" max="4" width="9.1640625" customWidth="1"/>
    <col min="5" max="5" width="13.83203125" customWidth="1"/>
    <col min="6" max="6" width="12.33203125" customWidth="1"/>
    <col min="7" max="7" width="14.5" customWidth="1"/>
    <col min="8" max="8" width="15.83203125" customWidth="1"/>
    <col min="9" max="9" width="12.1640625" customWidth="1"/>
    <col min="10" max="10" width="11.83203125" customWidth="1"/>
    <col min="11" max="11" width="12.33203125" customWidth="1"/>
    <col min="12" max="12" width="12" customWidth="1"/>
    <col min="13" max="13" width="9.33203125" customWidth="1"/>
    <col min="14" max="14" width="8.83203125" customWidth="1"/>
    <col min="15" max="15" width="15.33203125" customWidth="1"/>
    <col min="256" max="256" width="26.1640625" customWidth="1"/>
    <col min="259" max="259" width="13.5" customWidth="1"/>
    <col min="261" max="261" width="12.1640625" customWidth="1"/>
    <col min="262" max="262" width="13.6640625" customWidth="1"/>
    <col min="269" max="269" width="13" customWidth="1"/>
    <col min="512" max="512" width="26.1640625" customWidth="1"/>
    <col min="515" max="515" width="13.5" customWidth="1"/>
    <col min="517" max="517" width="12.1640625" customWidth="1"/>
    <col min="518" max="518" width="13.6640625" customWidth="1"/>
    <col min="525" max="525" width="13" customWidth="1"/>
    <col min="768" max="768" width="26.1640625" customWidth="1"/>
    <col min="771" max="771" width="13.5" customWidth="1"/>
    <col min="773" max="773" width="12.1640625" customWidth="1"/>
    <col min="774" max="774" width="13.6640625" customWidth="1"/>
    <col min="781" max="781" width="13" customWidth="1"/>
    <col min="1024" max="1024" width="26.1640625" customWidth="1"/>
    <col min="1027" max="1027" width="13.5" customWidth="1"/>
    <col min="1029" max="1029" width="12.1640625" customWidth="1"/>
    <col min="1030" max="1030" width="13.6640625" customWidth="1"/>
    <col min="1037" max="1037" width="13" customWidth="1"/>
    <col min="1280" max="1280" width="26.1640625" customWidth="1"/>
    <col min="1283" max="1283" width="13.5" customWidth="1"/>
    <col min="1285" max="1285" width="12.1640625" customWidth="1"/>
    <col min="1286" max="1286" width="13.6640625" customWidth="1"/>
    <col min="1293" max="1293" width="13" customWidth="1"/>
    <col min="1536" max="1536" width="26.1640625" customWidth="1"/>
    <col min="1539" max="1539" width="13.5" customWidth="1"/>
    <col min="1541" max="1541" width="12.1640625" customWidth="1"/>
    <col min="1542" max="1542" width="13.6640625" customWidth="1"/>
    <col min="1549" max="1549" width="13" customWidth="1"/>
    <col min="1792" max="1792" width="26.1640625" customWidth="1"/>
    <col min="1795" max="1795" width="13.5" customWidth="1"/>
    <col min="1797" max="1797" width="12.1640625" customWidth="1"/>
    <col min="1798" max="1798" width="13.6640625" customWidth="1"/>
    <col min="1805" max="1805" width="13" customWidth="1"/>
    <col min="2048" max="2048" width="26.1640625" customWidth="1"/>
    <col min="2051" max="2051" width="13.5" customWidth="1"/>
    <col min="2053" max="2053" width="12.1640625" customWidth="1"/>
    <col min="2054" max="2054" width="13.6640625" customWidth="1"/>
    <col min="2061" max="2061" width="13" customWidth="1"/>
    <col min="2304" max="2304" width="26.1640625" customWidth="1"/>
    <col min="2307" max="2307" width="13.5" customWidth="1"/>
    <col min="2309" max="2309" width="12.1640625" customWidth="1"/>
    <col min="2310" max="2310" width="13.6640625" customWidth="1"/>
    <col min="2317" max="2317" width="13" customWidth="1"/>
    <col min="2560" max="2560" width="26.1640625" customWidth="1"/>
    <col min="2563" max="2563" width="13.5" customWidth="1"/>
    <col min="2565" max="2565" width="12.1640625" customWidth="1"/>
    <col min="2566" max="2566" width="13.6640625" customWidth="1"/>
    <col min="2573" max="2573" width="13" customWidth="1"/>
    <col min="2816" max="2816" width="26.1640625" customWidth="1"/>
    <col min="2819" max="2819" width="13.5" customWidth="1"/>
    <col min="2821" max="2821" width="12.1640625" customWidth="1"/>
    <col min="2822" max="2822" width="13.6640625" customWidth="1"/>
    <col min="2829" max="2829" width="13" customWidth="1"/>
    <col min="3072" max="3072" width="26.1640625" customWidth="1"/>
    <col min="3075" max="3075" width="13.5" customWidth="1"/>
    <col min="3077" max="3077" width="12.1640625" customWidth="1"/>
    <col min="3078" max="3078" width="13.6640625" customWidth="1"/>
    <col min="3085" max="3085" width="13" customWidth="1"/>
    <col min="3328" max="3328" width="26.1640625" customWidth="1"/>
    <col min="3331" max="3331" width="13.5" customWidth="1"/>
    <col min="3333" max="3333" width="12.1640625" customWidth="1"/>
    <col min="3334" max="3334" width="13.6640625" customWidth="1"/>
    <col min="3341" max="3341" width="13" customWidth="1"/>
    <col min="3584" max="3584" width="26.1640625" customWidth="1"/>
    <col min="3587" max="3587" width="13.5" customWidth="1"/>
    <col min="3589" max="3589" width="12.1640625" customWidth="1"/>
    <col min="3590" max="3590" width="13.6640625" customWidth="1"/>
    <col min="3597" max="3597" width="13" customWidth="1"/>
    <col min="3840" max="3840" width="26.1640625" customWidth="1"/>
    <col min="3843" max="3843" width="13.5" customWidth="1"/>
    <col min="3845" max="3845" width="12.1640625" customWidth="1"/>
    <col min="3846" max="3846" width="13.6640625" customWidth="1"/>
    <col min="3853" max="3853" width="13" customWidth="1"/>
    <col min="4096" max="4096" width="26.1640625" customWidth="1"/>
    <col min="4099" max="4099" width="13.5" customWidth="1"/>
    <col min="4101" max="4101" width="12.1640625" customWidth="1"/>
    <col min="4102" max="4102" width="13.6640625" customWidth="1"/>
    <col min="4109" max="4109" width="13" customWidth="1"/>
    <col min="4352" max="4352" width="26.1640625" customWidth="1"/>
    <col min="4355" max="4355" width="13.5" customWidth="1"/>
    <col min="4357" max="4357" width="12.1640625" customWidth="1"/>
    <col min="4358" max="4358" width="13.6640625" customWidth="1"/>
    <col min="4365" max="4365" width="13" customWidth="1"/>
    <col min="4608" max="4608" width="26.1640625" customWidth="1"/>
    <col min="4611" max="4611" width="13.5" customWidth="1"/>
    <col min="4613" max="4613" width="12.1640625" customWidth="1"/>
    <col min="4614" max="4614" width="13.6640625" customWidth="1"/>
    <col min="4621" max="4621" width="13" customWidth="1"/>
    <col min="4864" max="4864" width="26.1640625" customWidth="1"/>
    <col min="4867" max="4867" width="13.5" customWidth="1"/>
    <col min="4869" max="4869" width="12.1640625" customWidth="1"/>
    <col min="4870" max="4870" width="13.6640625" customWidth="1"/>
    <col min="4877" max="4877" width="13" customWidth="1"/>
    <col min="5120" max="5120" width="26.1640625" customWidth="1"/>
    <col min="5123" max="5123" width="13.5" customWidth="1"/>
    <col min="5125" max="5125" width="12.1640625" customWidth="1"/>
    <col min="5126" max="5126" width="13.6640625" customWidth="1"/>
    <col min="5133" max="5133" width="13" customWidth="1"/>
    <col min="5376" max="5376" width="26.1640625" customWidth="1"/>
    <col min="5379" max="5379" width="13.5" customWidth="1"/>
    <col min="5381" max="5381" width="12.1640625" customWidth="1"/>
    <col min="5382" max="5382" width="13.6640625" customWidth="1"/>
    <col min="5389" max="5389" width="13" customWidth="1"/>
    <col min="5632" max="5632" width="26.1640625" customWidth="1"/>
    <col min="5635" max="5635" width="13.5" customWidth="1"/>
    <col min="5637" max="5637" width="12.1640625" customWidth="1"/>
    <col min="5638" max="5638" width="13.6640625" customWidth="1"/>
    <col min="5645" max="5645" width="13" customWidth="1"/>
    <col min="5888" max="5888" width="26.1640625" customWidth="1"/>
    <col min="5891" max="5891" width="13.5" customWidth="1"/>
    <col min="5893" max="5893" width="12.1640625" customWidth="1"/>
    <col min="5894" max="5894" width="13.6640625" customWidth="1"/>
    <col min="5901" max="5901" width="13" customWidth="1"/>
    <col min="6144" max="6144" width="26.1640625" customWidth="1"/>
    <col min="6147" max="6147" width="13.5" customWidth="1"/>
    <col min="6149" max="6149" width="12.1640625" customWidth="1"/>
    <col min="6150" max="6150" width="13.6640625" customWidth="1"/>
    <col min="6157" max="6157" width="13" customWidth="1"/>
    <col min="6400" max="6400" width="26.1640625" customWidth="1"/>
    <col min="6403" max="6403" width="13.5" customWidth="1"/>
    <col min="6405" max="6405" width="12.1640625" customWidth="1"/>
    <col min="6406" max="6406" width="13.6640625" customWidth="1"/>
    <col min="6413" max="6413" width="13" customWidth="1"/>
    <col min="6656" max="6656" width="26.1640625" customWidth="1"/>
    <col min="6659" max="6659" width="13.5" customWidth="1"/>
    <col min="6661" max="6661" width="12.1640625" customWidth="1"/>
    <col min="6662" max="6662" width="13.6640625" customWidth="1"/>
    <col min="6669" max="6669" width="13" customWidth="1"/>
    <col min="6912" max="6912" width="26.1640625" customWidth="1"/>
    <col min="6915" max="6915" width="13.5" customWidth="1"/>
    <col min="6917" max="6917" width="12.1640625" customWidth="1"/>
    <col min="6918" max="6918" width="13.6640625" customWidth="1"/>
    <col min="6925" max="6925" width="13" customWidth="1"/>
    <col min="7168" max="7168" width="26.1640625" customWidth="1"/>
    <col min="7171" max="7171" width="13.5" customWidth="1"/>
    <col min="7173" max="7173" width="12.1640625" customWidth="1"/>
    <col min="7174" max="7174" width="13.6640625" customWidth="1"/>
    <col min="7181" max="7181" width="13" customWidth="1"/>
    <col min="7424" max="7424" width="26.1640625" customWidth="1"/>
    <col min="7427" max="7427" width="13.5" customWidth="1"/>
    <col min="7429" max="7429" width="12.1640625" customWidth="1"/>
    <col min="7430" max="7430" width="13.6640625" customWidth="1"/>
    <col min="7437" max="7437" width="13" customWidth="1"/>
    <col min="7680" max="7680" width="26.1640625" customWidth="1"/>
    <col min="7683" max="7683" width="13.5" customWidth="1"/>
    <col min="7685" max="7685" width="12.1640625" customWidth="1"/>
    <col min="7686" max="7686" width="13.6640625" customWidth="1"/>
    <col min="7693" max="7693" width="13" customWidth="1"/>
    <col min="7936" max="7936" width="26.1640625" customWidth="1"/>
    <col min="7939" max="7939" width="13.5" customWidth="1"/>
    <col min="7941" max="7941" width="12.1640625" customWidth="1"/>
    <col min="7942" max="7942" width="13.6640625" customWidth="1"/>
    <col min="7949" max="7949" width="13" customWidth="1"/>
    <col min="8192" max="8192" width="26.1640625" customWidth="1"/>
    <col min="8195" max="8195" width="13.5" customWidth="1"/>
    <col min="8197" max="8197" width="12.1640625" customWidth="1"/>
    <col min="8198" max="8198" width="13.6640625" customWidth="1"/>
    <col min="8205" max="8205" width="13" customWidth="1"/>
    <col min="8448" max="8448" width="26.1640625" customWidth="1"/>
    <col min="8451" max="8451" width="13.5" customWidth="1"/>
    <col min="8453" max="8453" width="12.1640625" customWidth="1"/>
    <col min="8454" max="8454" width="13.6640625" customWidth="1"/>
    <col min="8461" max="8461" width="13" customWidth="1"/>
    <col min="8704" max="8704" width="26.1640625" customWidth="1"/>
    <col min="8707" max="8707" width="13.5" customWidth="1"/>
    <col min="8709" max="8709" width="12.1640625" customWidth="1"/>
    <col min="8710" max="8710" width="13.6640625" customWidth="1"/>
    <col min="8717" max="8717" width="13" customWidth="1"/>
    <col min="8960" max="8960" width="26.1640625" customWidth="1"/>
    <col min="8963" max="8963" width="13.5" customWidth="1"/>
    <col min="8965" max="8965" width="12.1640625" customWidth="1"/>
    <col min="8966" max="8966" width="13.6640625" customWidth="1"/>
    <col min="8973" max="8973" width="13" customWidth="1"/>
    <col min="9216" max="9216" width="26.1640625" customWidth="1"/>
    <col min="9219" max="9219" width="13.5" customWidth="1"/>
    <col min="9221" max="9221" width="12.1640625" customWidth="1"/>
    <col min="9222" max="9222" width="13.6640625" customWidth="1"/>
    <col min="9229" max="9229" width="13" customWidth="1"/>
    <col min="9472" max="9472" width="26.1640625" customWidth="1"/>
    <col min="9475" max="9475" width="13.5" customWidth="1"/>
    <col min="9477" max="9477" width="12.1640625" customWidth="1"/>
    <col min="9478" max="9478" width="13.6640625" customWidth="1"/>
    <col min="9485" max="9485" width="13" customWidth="1"/>
    <col min="9728" max="9728" width="26.1640625" customWidth="1"/>
    <col min="9731" max="9731" width="13.5" customWidth="1"/>
    <col min="9733" max="9733" width="12.1640625" customWidth="1"/>
    <col min="9734" max="9734" width="13.6640625" customWidth="1"/>
    <col min="9741" max="9741" width="13" customWidth="1"/>
    <col min="9984" max="9984" width="26.1640625" customWidth="1"/>
    <col min="9987" max="9987" width="13.5" customWidth="1"/>
    <col min="9989" max="9989" width="12.1640625" customWidth="1"/>
    <col min="9990" max="9990" width="13.6640625" customWidth="1"/>
    <col min="9997" max="9997" width="13" customWidth="1"/>
    <col min="10240" max="10240" width="26.1640625" customWidth="1"/>
    <col min="10243" max="10243" width="13.5" customWidth="1"/>
    <col min="10245" max="10245" width="12.1640625" customWidth="1"/>
    <col min="10246" max="10246" width="13.6640625" customWidth="1"/>
    <col min="10253" max="10253" width="13" customWidth="1"/>
    <col min="10496" max="10496" width="26.1640625" customWidth="1"/>
    <col min="10499" max="10499" width="13.5" customWidth="1"/>
    <col min="10501" max="10501" width="12.1640625" customWidth="1"/>
    <col min="10502" max="10502" width="13.6640625" customWidth="1"/>
    <col min="10509" max="10509" width="13" customWidth="1"/>
    <col min="10752" max="10752" width="26.1640625" customWidth="1"/>
    <col min="10755" max="10755" width="13.5" customWidth="1"/>
    <col min="10757" max="10757" width="12.1640625" customWidth="1"/>
    <col min="10758" max="10758" width="13.6640625" customWidth="1"/>
    <col min="10765" max="10765" width="13" customWidth="1"/>
    <col min="11008" max="11008" width="26.1640625" customWidth="1"/>
    <col min="11011" max="11011" width="13.5" customWidth="1"/>
    <col min="11013" max="11013" width="12.1640625" customWidth="1"/>
    <col min="11014" max="11014" width="13.6640625" customWidth="1"/>
    <col min="11021" max="11021" width="13" customWidth="1"/>
    <col min="11264" max="11264" width="26.1640625" customWidth="1"/>
    <col min="11267" max="11267" width="13.5" customWidth="1"/>
    <col min="11269" max="11269" width="12.1640625" customWidth="1"/>
    <col min="11270" max="11270" width="13.6640625" customWidth="1"/>
    <col min="11277" max="11277" width="13" customWidth="1"/>
    <col min="11520" max="11520" width="26.1640625" customWidth="1"/>
    <col min="11523" max="11523" width="13.5" customWidth="1"/>
    <col min="11525" max="11525" width="12.1640625" customWidth="1"/>
    <col min="11526" max="11526" width="13.6640625" customWidth="1"/>
    <col min="11533" max="11533" width="13" customWidth="1"/>
    <col min="11776" max="11776" width="26.1640625" customWidth="1"/>
    <col min="11779" max="11779" width="13.5" customWidth="1"/>
    <col min="11781" max="11781" width="12.1640625" customWidth="1"/>
    <col min="11782" max="11782" width="13.6640625" customWidth="1"/>
    <col min="11789" max="11789" width="13" customWidth="1"/>
    <col min="12032" max="12032" width="26.1640625" customWidth="1"/>
    <col min="12035" max="12035" width="13.5" customWidth="1"/>
    <col min="12037" max="12037" width="12.1640625" customWidth="1"/>
    <col min="12038" max="12038" width="13.6640625" customWidth="1"/>
    <col min="12045" max="12045" width="13" customWidth="1"/>
    <col min="12288" max="12288" width="26.1640625" customWidth="1"/>
    <col min="12291" max="12291" width="13.5" customWidth="1"/>
    <col min="12293" max="12293" width="12.1640625" customWidth="1"/>
    <col min="12294" max="12294" width="13.6640625" customWidth="1"/>
    <col min="12301" max="12301" width="13" customWidth="1"/>
    <col min="12544" max="12544" width="26.1640625" customWidth="1"/>
    <col min="12547" max="12547" width="13.5" customWidth="1"/>
    <col min="12549" max="12549" width="12.1640625" customWidth="1"/>
    <col min="12550" max="12550" width="13.6640625" customWidth="1"/>
    <col min="12557" max="12557" width="13" customWidth="1"/>
    <col min="12800" max="12800" width="26.1640625" customWidth="1"/>
    <col min="12803" max="12803" width="13.5" customWidth="1"/>
    <col min="12805" max="12805" width="12.1640625" customWidth="1"/>
    <col min="12806" max="12806" width="13.6640625" customWidth="1"/>
    <col min="12813" max="12813" width="13" customWidth="1"/>
    <col min="13056" max="13056" width="26.1640625" customWidth="1"/>
    <col min="13059" max="13059" width="13.5" customWidth="1"/>
    <col min="13061" max="13061" width="12.1640625" customWidth="1"/>
    <col min="13062" max="13062" width="13.6640625" customWidth="1"/>
    <col min="13069" max="13069" width="13" customWidth="1"/>
    <col min="13312" max="13312" width="26.1640625" customWidth="1"/>
    <col min="13315" max="13315" width="13.5" customWidth="1"/>
    <col min="13317" max="13317" width="12.1640625" customWidth="1"/>
    <col min="13318" max="13318" width="13.6640625" customWidth="1"/>
    <col min="13325" max="13325" width="13" customWidth="1"/>
    <col min="13568" max="13568" width="26.1640625" customWidth="1"/>
    <col min="13571" max="13571" width="13.5" customWidth="1"/>
    <col min="13573" max="13573" width="12.1640625" customWidth="1"/>
    <col min="13574" max="13574" width="13.6640625" customWidth="1"/>
    <col min="13581" max="13581" width="13" customWidth="1"/>
    <col min="13824" max="13824" width="26.1640625" customWidth="1"/>
    <col min="13827" max="13827" width="13.5" customWidth="1"/>
    <col min="13829" max="13829" width="12.1640625" customWidth="1"/>
    <col min="13830" max="13830" width="13.6640625" customWidth="1"/>
    <col min="13837" max="13837" width="13" customWidth="1"/>
    <col min="14080" max="14080" width="26.1640625" customWidth="1"/>
    <col min="14083" max="14083" width="13.5" customWidth="1"/>
    <col min="14085" max="14085" width="12.1640625" customWidth="1"/>
    <col min="14086" max="14086" width="13.6640625" customWidth="1"/>
    <col min="14093" max="14093" width="13" customWidth="1"/>
    <col min="14336" max="14336" width="26.1640625" customWidth="1"/>
    <col min="14339" max="14339" width="13.5" customWidth="1"/>
    <col min="14341" max="14341" width="12.1640625" customWidth="1"/>
    <col min="14342" max="14342" width="13.6640625" customWidth="1"/>
    <col min="14349" max="14349" width="13" customWidth="1"/>
    <col min="14592" max="14592" width="26.1640625" customWidth="1"/>
    <col min="14595" max="14595" width="13.5" customWidth="1"/>
    <col min="14597" max="14597" width="12.1640625" customWidth="1"/>
    <col min="14598" max="14598" width="13.6640625" customWidth="1"/>
    <col min="14605" max="14605" width="13" customWidth="1"/>
    <col min="14848" max="14848" width="26.1640625" customWidth="1"/>
    <col min="14851" max="14851" width="13.5" customWidth="1"/>
    <col min="14853" max="14853" width="12.1640625" customWidth="1"/>
    <col min="14854" max="14854" width="13.6640625" customWidth="1"/>
    <col min="14861" max="14861" width="13" customWidth="1"/>
    <col min="15104" max="15104" width="26.1640625" customWidth="1"/>
    <col min="15107" max="15107" width="13.5" customWidth="1"/>
    <col min="15109" max="15109" width="12.1640625" customWidth="1"/>
    <col min="15110" max="15110" width="13.6640625" customWidth="1"/>
    <col min="15117" max="15117" width="13" customWidth="1"/>
    <col min="15360" max="15360" width="26.1640625" customWidth="1"/>
    <col min="15363" max="15363" width="13.5" customWidth="1"/>
    <col min="15365" max="15365" width="12.1640625" customWidth="1"/>
    <col min="15366" max="15366" width="13.6640625" customWidth="1"/>
    <col min="15373" max="15373" width="13" customWidth="1"/>
    <col min="15616" max="15616" width="26.1640625" customWidth="1"/>
    <col min="15619" max="15619" width="13.5" customWidth="1"/>
    <col min="15621" max="15621" width="12.1640625" customWidth="1"/>
    <col min="15622" max="15622" width="13.6640625" customWidth="1"/>
    <col min="15629" max="15629" width="13" customWidth="1"/>
    <col min="15872" max="15872" width="26.1640625" customWidth="1"/>
    <col min="15875" max="15875" width="13.5" customWidth="1"/>
    <col min="15877" max="15877" width="12.1640625" customWidth="1"/>
    <col min="15878" max="15878" width="13.6640625" customWidth="1"/>
    <col min="15885" max="15885" width="13" customWidth="1"/>
    <col min="16128" max="16128" width="26.1640625" customWidth="1"/>
    <col min="16131" max="16131" width="13.5" customWidth="1"/>
    <col min="16133" max="16133" width="12.1640625" customWidth="1"/>
    <col min="16134" max="16134" width="13.6640625" customWidth="1"/>
    <col min="16141" max="16141" width="13" customWidth="1"/>
  </cols>
  <sheetData>
    <row r="1" spans="1:15" ht="40.5" customHeight="1" x14ac:dyDescent="0.2">
      <c r="A1" s="73"/>
      <c r="B1" s="59"/>
      <c r="C1" s="59"/>
      <c r="D1" s="59"/>
      <c r="E1" s="59"/>
      <c r="F1" s="59"/>
      <c r="G1" s="27"/>
      <c r="H1" s="98"/>
      <c r="I1" s="27"/>
      <c r="J1" s="27"/>
      <c r="K1" s="59"/>
      <c r="L1" s="290" t="s">
        <v>186</v>
      </c>
      <c r="M1" s="290"/>
      <c r="N1" s="290"/>
      <c r="O1" s="290"/>
    </row>
    <row r="2" spans="1:15" ht="18" x14ac:dyDescent="0.25">
      <c r="A2" s="314" t="s">
        <v>120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</row>
    <row r="3" spans="1:15" ht="37.5" customHeight="1" x14ac:dyDescent="0.2">
      <c r="A3" s="315" t="s">
        <v>121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</row>
    <row r="4" spans="1:15" s="152" customFormat="1" ht="57.75" customHeight="1" x14ac:dyDescent="0.2">
      <c r="A4" s="316" t="s">
        <v>28</v>
      </c>
      <c r="B4" s="316" t="s">
        <v>29</v>
      </c>
      <c r="C4" s="335" t="s">
        <v>122</v>
      </c>
      <c r="D4" s="336"/>
      <c r="E4" s="337" t="s">
        <v>31</v>
      </c>
      <c r="F4" s="338"/>
      <c r="G4" s="339" t="s">
        <v>123</v>
      </c>
      <c r="H4" s="340"/>
      <c r="I4" s="341" t="s">
        <v>124</v>
      </c>
      <c r="J4" s="342"/>
      <c r="K4" s="343" t="s">
        <v>34</v>
      </c>
      <c r="L4" s="344"/>
      <c r="M4" s="333" t="s">
        <v>35</v>
      </c>
      <c r="N4" s="334"/>
      <c r="O4" s="151" t="s">
        <v>118</v>
      </c>
    </row>
    <row r="5" spans="1:15" s="152" customFormat="1" ht="25.5" customHeight="1" x14ac:dyDescent="0.2">
      <c r="A5" s="317"/>
      <c r="B5" s="317"/>
      <c r="C5" s="153" t="s">
        <v>37</v>
      </c>
      <c r="D5" s="153" t="s">
        <v>38</v>
      </c>
      <c r="E5" s="153" t="s">
        <v>37</v>
      </c>
      <c r="F5" s="153" t="s">
        <v>38</v>
      </c>
      <c r="G5" s="153" t="s">
        <v>37</v>
      </c>
      <c r="H5" s="153" t="s">
        <v>38</v>
      </c>
      <c r="I5" s="153" t="s">
        <v>37</v>
      </c>
      <c r="J5" s="153" t="s">
        <v>38</v>
      </c>
      <c r="K5" s="153" t="s">
        <v>37</v>
      </c>
      <c r="L5" s="153" t="s">
        <v>38</v>
      </c>
      <c r="M5" s="154" t="s">
        <v>37</v>
      </c>
      <c r="N5" s="155" t="s">
        <v>38</v>
      </c>
      <c r="O5" s="156" t="s">
        <v>39</v>
      </c>
    </row>
    <row r="6" spans="1:15" ht="25.5" x14ac:dyDescent="0.2">
      <c r="A6" s="38">
        <v>560002</v>
      </c>
      <c r="B6" s="39" t="s">
        <v>40</v>
      </c>
      <c r="C6" s="41">
        <v>2551</v>
      </c>
      <c r="D6" s="41">
        <v>0</v>
      </c>
      <c r="E6" s="41">
        <v>16944</v>
      </c>
      <c r="F6" s="41">
        <v>0</v>
      </c>
      <c r="G6" s="66">
        <v>0.15060000000000001</v>
      </c>
      <c r="H6" s="66">
        <v>0</v>
      </c>
      <c r="I6" s="43">
        <v>2.5</v>
      </c>
      <c r="J6" s="67">
        <v>0</v>
      </c>
      <c r="K6" s="44">
        <v>2.5</v>
      </c>
      <c r="L6" s="44">
        <v>0</v>
      </c>
      <c r="M6" s="45"/>
      <c r="N6" s="68"/>
      <c r="O6" s="47">
        <v>2.5</v>
      </c>
    </row>
    <row r="7" spans="1:15" ht="25.5" x14ac:dyDescent="0.2">
      <c r="A7" s="38">
        <v>560014</v>
      </c>
      <c r="B7" s="39" t="s">
        <v>41</v>
      </c>
      <c r="C7" s="41">
        <v>260</v>
      </c>
      <c r="D7" s="41">
        <v>4</v>
      </c>
      <c r="E7" s="41">
        <v>4255</v>
      </c>
      <c r="F7" s="41">
        <v>20</v>
      </c>
      <c r="G7" s="66">
        <v>6.1100000000000002E-2</v>
      </c>
      <c r="H7" s="66">
        <v>0.2</v>
      </c>
      <c r="I7" s="43">
        <v>2.5</v>
      </c>
      <c r="J7" s="67">
        <v>2.42</v>
      </c>
      <c r="K7" s="44">
        <v>2.5</v>
      </c>
      <c r="L7" s="44">
        <v>0</v>
      </c>
      <c r="M7" s="45"/>
      <c r="N7" s="68"/>
      <c r="O7" s="47">
        <v>2.5</v>
      </c>
    </row>
    <row r="8" spans="1:15" ht="12.75" x14ac:dyDescent="0.2">
      <c r="A8" s="38">
        <v>560017</v>
      </c>
      <c r="B8" s="39" t="s">
        <v>42</v>
      </c>
      <c r="C8" s="41">
        <v>10931</v>
      </c>
      <c r="D8" s="41">
        <v>4</v>
      </c>
      <c r="E8" s="41">
        <v>77141</v>
      </c>
      <c r="F8" s="41">
        <v>2</v>
      </c>
      <c r="G8" s="66">
        <v>0.14169999999999999</v>
      </c>
      <c r="H8" s="66">
        <v>2</v>
      </c>
      <c r="I8" s="43">
        <v>2.5</v>
      </c>
      <c r="J8" s="67">
        <v>0</v>
      </c>
      <c r="K8" s="44">
        <v>2.5</v>
      </c>
      <c r="L8" s="44">
        <v>0</v>
      </c>
      <c r="M8" s="45"/>
      <c r="N8" s="68"/>
      <c r="O8" s="47">
        <v>2.5</v>
      </c>
    </row>
    <row r="9" spans="1:15" ht="12.75" x14ac:dyDescent="0.2">
      <c r="A9" s="38">
        <v>560019</v>
      </c>
      <c r="B9" s="39" t="s">
        <v>43</v>
      </c>
      <c r="C9" s="41">
        <v>13396</v>
      </c>
      <c r="D9" s="41">
        <v>489</v>
      </c>
      <c r="E9" s="41">
        <v>88675</v>
      </c>
      <c r="F9" s="41">
        <v>3845</v>
      </c>
      <c r="G9" s="66">
        <v>0.15110000000000001</v>
      </c>
      <c r="H9" s="66">
        <v>0.12720000000000001</v>
      </c>
      <c r="I9" s="43">
        <v>2.5</v>
      </c>
      <c r="J9" s="67">
        <v>2.5</v>
      </c>
      <c r="K9" s="44">
        <v>2.4</v>
      </c>
      <c r="L9" s="44">
        <v>0.1</v>
      </c>
      <c r="M9" s="45"/>
      <c r="N9" s="68"/>
      <c r="O9" s="47">
        <v>2.5</v>
      </c>
    </row>
    <row r="10" spans="1:15" ht="12.75" x14ac:dyDescent="0.2">
      <c r="A10" s="38">
        <v>560021</v>
      </c>
      <c r="B10" s="39" t="s">
        <v>44</v>
      </c>
      <c r="C10" s="41">
        <v>9134</v>
      </c>
      <c r="D10" s="41">
        <v>6051</v>
      </c>
      <c r="E10" s="41">
        <v>55842</v>
      </c>
      <c r="F10" s="41">
        <v>38018</v>
      </c>
      <c r="G10" s="66">
        <v>0.1636</v>
      </c>
      <c r="H10" s="66">
        <v>0.15920000000000001</v>
      </c>
      <c r="I10" s="43">
        <v>1.9</v>
      </c>
      <c r="J10" s="67">
        <v>2.48</v>
      </c>
      <c r="K10" s="44">
        <v>1.1200000000000001</v>
      </c>
      <c r="L10" s="44">
        <v>1.02</v>
      </c>
      <c r="M10" s="45"/>
      <c r="N10" s="68"/>
      <c r="O10" s="47">
        <v>2.14</v>
      </c>
    </row>
    <row r="11" spans="1:15" ht="12.75" x14ac:dyDescent="0.2">
      <c r="A11" s="38">
        <v>560022</v>
      </c>
      <c r="B11" s="39" t="s">
        <v>45</v>
      </c>
      <c r="C11" s="41">
        <v>10759</v>
      </c>
      <c r="D11" s="41">
        <v>3423</v>
      </c>
      <c r="E11" s="41">
        <v>67056</v>
      </c>
      <c r="F11" s="41">
        <v>23957</v>
      </c>
      <c r="G11" s="66">
        <v>0.16039999999999999</v>
      </c>
      <c r="H11" s="66">
        <v>0.1429</v>
      </c>
      <c r="I11" s="43">
        <v>2.06</v>
      </c>
      <c r="J11" s="67">
        <v>2.5</v>
      </c>
      <c r="K11" s="44">
        <v>1.52</v>
      </c>
      <c r="L11" s="44">
        <v>0.65</v>
      </c>
      <c r="M11" s="45"/>
      <c r="N11" s="68"/>
      <c r="O11" s="47">
        <v>2.17</v>
      </c>
    </row>
    <row r="12" spans="1:15" ht="12.75" x14ac:dyDescent="0.2">
      <c r="A12" s="38">
        <v>560024</v>
      </c>
      <c r="B12" s="39" t="s">
        <v>46</v>
      </c>
      <c r="C12" s="41">
        <v>157</v>
      </c>
      <c r="D12" s="41">
        <v>7978</v>
      </c>
      <c r="E12" s="41">
        <v>2631</v>
      </c>
      <c r="F12" s="41">
        <v>50378</v>
      </c>
      <c r="G12" s="66">
        <v>5.9700000000000003E-2</v>
      </c>
      <c r="H12" s="66">
        <v>0.15840000000000001</v>
      </c>
      <c r="I12" s="43">
        <v>2.5</v>
      </c>
      <c r="J12" s="67">
        <v>2.48</v>
      </c>
      <c r="K12" s="44">
        <v>0.13</v>
      </c>
      <c r="L12" s="44">
        <v>2.36</v>
      </c>
      <c r="M12" s="45"/>
      <c r="N12" s="68"/>
      <c r="O12" s="47">
        <v>2.4900000000000002</v>
      </c>
    </row>
    <row r="13" spans="1:15" ht="25.5" x14ac:dyDescent="0.2">
      <c r="A13" s="38">
        <v>560026</v>
      </c>
      <c r="B13" s="39" t="s">
        <v>47</v>
      </c>
      <c r="C13" s="41">
        <v>14571</v>
      </c>
      <c r="D13" s="41">
        <v>3282</v>
      </c>
      <c r="E13" s="41">
        <v>95487</v>
      </c>
      <c r="F13" s="41">
        <v>19314</v>
      </c>
      <c r="G13" s="66">
        <v>0.15260000000000001</v>
      </c>
      <c r="H13" s="66">
        <v>0.1699</v>
      </c>
      <c r="I13" s="43">
        <v>2.4700000000000002</v>
      </c>
      <c r="J13" s="67">
        <v>2.46</v>
      </c>
      <c r="K13" s="44">
        <v>2.0499999999999998</v>
      </c>
      <c r="L13" s="44">
        <v>0.42</v>
      </c>
      <c r="M13" s="45"/>
      <c r="N13" s="68"/>
      <c r="O13" s="47">
        <v>2.4700000000000002</v>
      </c>
    </row>
    <row r="14" spans="1:15" ht="12.75" x14ac:dyDescent="0.2">
      <c r="A14" s="38">
        <v>560032</v>
      </c>
      <c r="B14" s="39" t="s">
        <v>48</v>
      </c>
      <c r="C14" s="41">
        <v>3513</v>
      </c>
      <c r="D14" s="41">
        <v>0</v>
      </c>
      <c r="E14" s="41">
        <v>20724</v>
      </c>
      <c r="F14" s="41">
        <v>1</v>
      </c>
      <c r="G14" s="66">
        <v>0.16950000000000001</v>
      </c>
      <c r="H14" s="66">
        <v>0</v>
      </c>
      <c r="I14" s="43">
        <v>1.59</v>
      </c>
      <c r="J14" s="67">
        <v>0</v>
      </c>
      <c r="K14" s="44">
        <v>1.59</v>
      </c>
      <c r="L14" s="44">
        <v>0</v>
      </c>
      <c r="M14" s="45"/>
      <c r="N14" s="68"/>
      <c r="O14" s="47">
        <v>1.59</v>
      </c>
    </row>
    <row r="15" spans="1:15" ht="12.75" x14ac:dyDescent="0.2">
      <c r="A15" s="38">
        <v>560033</v>
      </c>
      <c r="B15" s="39" t="s">
        <v>49</v>
      </c>
      <c r="C15" s="41">
        <v>6173</v>
      </c>
      <c r="D15" s="41">
        <v>1</v>
      </c>
      <c r="E15" s="41">
        <v>41549</v>
      </c>
      <c r="F15" s="41">
        <v>0</v>
      </c>
      <c r="G15" s="66">
        <v>0.14860000000000001</v>
      </c>
      <c r="H15" s="66">
        <v>0</v>
      </c>
      <c r="I15" s="43">
        <v>2.5</v>
      </c>
      <c r="J15" s="67">
        <v>0</v>
      </c>
      <c r="K15" s="44">
        <v>2.5</v>
      </c>
      <c r="L15" s="44">
        <v>0</v>
      </c>
      <c r="M15" s="45"/>
      <c r="N15" s="68"/>
      <c r="O15" s="47">
        <v>2.5</v>
      </c>
    </row>
    <row r="16" spans="1:15" ht="12.75" x14ac:dyDescent="0.2">
      <c r="A16" s="38">
        <v>560034</v>
      </c>
      <c r="B16" s="39" t="s">
        <v>50</v>
      </c>
      <c r="C16" s="41">
        <v>5472</v>
      </c>
      <c r="D16" s="41">
        <v>1</v>
      </c>
      <c r="E16" s="41">
        <v>37606</v>
      </c>
      <c r="F16" s="41">
        <v>3</v>
      </c>
      <c r="G16" s="66">
        <v>0.14549999999999999</v>
      </c>
      <c r="H16" s="66">
        <v>0.33329999999999999</v>
      </c>
      <c r="I16" s="43">
        <v>2.5</v>
      </c>
      <c r="J16" s="67">
        <v>2.2400000000000002</v>
      </c>
      <c r="K16" s="44">
        <v>2.5</v>
      </c>
      <c r="L16" s="44">
        <v>0</v>
      </c>
      <c r="M16" s="45"/>
      <c r="N16" s="68"/>
      <c r="O16" s="47">
        <v>2.5</v>
      </c>
    </row>
    <row r="17" spans="1:15" ht="12.75" x14ac:dyDescent="0.2">
      <c r="A17" s="38">
        <v>560035</v>
      </c>
      <c r="B17" s="39" t="s">
        <v>51</v>
      </c>
      <c r="C17" s="41">
        <v>104</v>
      </c>
      <c r="D17" s="41">
        <v>4322</v>
      </c>
      <c r="E17" s="41">
        <v>1756</v>
      </c>
      <c r="F17" s="41">
        <v>30418</v>
      </c>
      <c r="G17" s="66">
        <v>5.9200000000000003E-2</v>
      </c>
      <c r="H17" s="66">
        <v>0.1421</v>
      </c>
      <c r="I17" s="43">
        <v>2.5</v>
      </c>
      <c r="J17" s="67">
        <v>2.5</v>
      </c>
      <c r="K17" s="44">
        <v>0.13</v>
      </c>
      <c r="L17" s="44">
        <v>2.38</v>
      </c>
      <c r="M17" s="45"/>
      <c r="N17" s="68"/>
      <c r="O17" s="47">
        <v>2.5</v>
      </c>
    </row>
    <row r="18" spans="1:15" ht="12.75" x14ac:dyDescent="0.2">
      <c r="A18" s="38">
        <v>560036</v>
      </c>
      <c r="B18" s="39" t="s">
        <v>52</v>
      </c>
      <c r="C18" s="41">
        <v>7121</v>
      </c>
      <c r="D18" s="41">
        <v>1585</v>
      </c>
      <c r="E18" s="41">
        <v>47320</v>
      </c>
      <c r="F18" s="41">
        <v>10782</v>
      </c>
      <c r="G18" s="66">
        <v>0.15049999999999999</v>
      </c>
      <c r="H18" s="66">
        <v>0.14699999999999999</v>
      </c>
      <c r="I18" s="43">
        <v>2.5</v>
      </c>
      <c r="J18" s="67">
        <v>2.4900000000000002</v>
      </c>
      <c r="K18" s="44">
        <v>2.0299999999999998</v>
      </c>
      <c r="L18" s="44">
        <v>0.47</v>
      </c>
      <c r="M18" s="45"/>
      <c r="N18" s="68"/>
      <c r="O18" s="47">
        <v>2.5</v>
      </c>
    </row>
    <row r="19" spans="1:15" ht="25.5" x14ac:dyDescent="0.2">
      <c r="A19" s="38">
        <v>560041</v>
      </c>
      <c r="B19" s="39" t="s">
        <v>53</v>
      </c>
      <c r="C19" s="41">
        <v>45</v>
      </c>
      <c r="D19" s="41">
        <v>1994</v>
      </c>
      <c r="E19" s="41">
        <v>993</v>
      </c>
      <c r="F19" s="41">
        <v>19530</v>
      </c>
      <c r="G19" s="66">
        <v>4.53E-2</v>
      </c>
      <c r="H19" s="66">
        <v>0.1021</v>
      </c>
      <c r="I19" s="43">
        <v>2.5</v>
      </c>
      <c r="J19" s="67">
        <v>2.5</v>
      </c>
      <c r="K19" s="44">
        <v>0.13</v>
      </c>
      <c r="L19" s="44">
        <v>2.38</v>
      </c>
      <c r="M19" s="45"/>
      <c r="N19" s="68"/>
      <c r="O19" s="47">
        <v>2.5</v>
      </c>
    </row>
    <row r="20" spans="1:15" ht="12.75" x14ac:dyDescent="0.2">
      <c r="A20" s="38">
        <v>560043</v>
      </c>
      <c r="B20" s="39" t="s">
        <v>54</v>
      </c>
      <c r="C20" s="41">
        <v>4231</v>
      </c>
      <c r="D20" s="41">
        <v>568</v>
      </c>
      <c r="E20" s="41">
        <v>21154</v>
      </c>
      <c r="F20" s="41">
        <v>5170</v>
      </c>
      <c r="G20" s="66">
        <v>0.2</v>
      </c>
      <c r="H20" s="66">
        <v>0.1099</v>
      </c>
      <c r="I20" s="43">
        <v>0</v>
      </c>
      <c r="J20" s="67">
        <v>2.5</v>
      </c>
      <c r="K20" s="44">
        <v>0</v>
      </c>
      <c r="L20" s="44">
        <v>0.5</v>
      </c>
      <c r="M20" s="45"/>
      <c r="N20" s="68"/>
      <c r="O20" s="47">
        <v>0.5</v>
      </c>
    </row>
    <row r="21" spans="1:15" ht="12.75" x14ac:dyDescent="0.2">
      <c r="A21" s="38">
        <v>560045</v>
      </c>
      <c r="B21" s="39" t="s">
        <v>55</v>
      </c>
      <c r="C21" s="41">
        <v>3356</v>
      </c>
      <c r="D21" s="41">
        <v>715</v>
      </c>
      <c r="E21" s="41">
        <v>20040</v>
      </c>
      <c r="F21" s="41">
        <v>5818</v>
      </c>
      <c r="G21" s="66">
        <v>0.16750000000000001</v>
      </c>
      <c r="H21" s="66">
        <v>0.1229</v>
      </c>
      <c r="I21" s="43">
        <v>1.69</v>
      </c>
      <c r="J21" s="67">
        <v>2.5</v>
      </c>
      <c r="K21" s="44">
        <v>1.32</v>
      </c>
      <c r="L21" s="44">
        <v>0.55000000000000004</v>
      </c>
      <c r="M21" s="45"/>
      <c r="N21" s="68"/>
      <c r="O21" s="47">
        <v>1.87</v>
      </c>
    </row>
    <row r="22" spans="1:15" ht="12.75" x14ac:dyDescent="0.2">
      <c r="A22" s="38">
        <v>560047</v>
      </c>
      <c r="B22" s="39" t="s">
        <v>56</v>
      </c>
      <c r="C22" s="41">
        <v>3846</v>
      </c>
      <c r="D22" s="41">
        <v>841</v>
      </c>
      <c r="E22" s="41">
        <v>29990</v>
      </c>
      <c r="F22" s="41">
        <v>8316</v>
      </c>
      <c r="G22" s="66">
        <v>0.12820000000000001</v>
      </c>
      <c r="H22" s="66">
        <v>0.1011</v>
      </c>
      <c r="I22" s="43">
        <v>2.5</v>
      </c>
      <c r="J22" s="67">
        <v>2.5</v>
      </c>
      <c r="K22" s="44">
        <v>1.95</v>
      </c>
      <c r="L22" s="44">
        <v>0.55000000000000004</v>
      </c>
      <c r="M22" s="45"/>
      <c r="N22" s="68"/>
      <c r="O22" s="47">
        <v>2.5</v>
      </c>
    </row>
    <row r="23" spans="1:15" ht="12.75" x14ac:dyDescent="0.2">
      <c r="A23" s="38">
        <v>560052</v>
      </c>
      <c r="B23" s="39" t="s">
        <v>57</v>
      </c>
      <c r="C23" s="41">
        <v>2884</v>
      </c>
      <c r="D23" s="41">
        <v>802</v>
      </c>
      <c r="E23" s="41">
        <v>17821</v>
      </c>
      <c r="F23" s="41">
        <v>5577</v>
      </c>
      <c r="G23" s="66">
        <v>0.1618</v>
      </c>
      <c r="H23" s="66">
        <v>0.14380000000000001</v>
      </c>
      <c r="I23" s="43">
        <v>1.99</v>
      </c>
      <c r="J23" s="67">
        <v>2.5</v>
      </c>
      <c r="K23" s="44">
        <v>1.51</v>
      </c>
      <c r="L23" s="44">
        <v>0.6</v>
      </c>
      <c r="M23" s="45"/>
      <c r="N23" s="68"/>
      <c r="O23" s="47">
        <v>2.11</v>
      </c>
    </row>
    <row r="24" spans="1:15" ht="12.75" x14ac:dyDescent="0.2">
      <c r="A24" s="38">
        <v>560053</v>
      </c>
      <c r="B24" s="39" t="s">
        <v>58</v>
      </c>
      <c r="C24" s="41">
        <v>1644</v>
      </c>
      <c r="D24" s="41">
        <v>216</v>
      </c>
      <c r="E24" s="41">
        <v>16057</v>
      </c>
      <c r="F24" s="41">
        <v>4636</v>
      </c>
      <c r="G24" s="66">
        <v>0.1024</v>
      </c>
      <c r="H24" s="66">
        <v>4.6600000000000003E-2</v>
      </c>
      <c r="I24" s="43">
        <v>2.5</v>
      </c>
      <c r="J24" s="67">
        <v>2.5</v>
      </c>
      <c r="K24" s="44">
        <v>1.95</v>
      </c>
      <c r="L24" s="44">
        <v>0.55000000000000004</v>
      </c>
      <c r="M24" s="45"/>
      <c r="N24" s="68"/>
      <c r="O24" s="47">
        <v>2.5</v>
      </c>
    </row>
    <row r="25" spans="1:15" ht="12.75" x14ac:dyDescent="0.2">
      <c r="A25" s="38">
        <v>560054</v>
      </c>
      <c r="B25" s="39" t="s">
        <v>59</v>
      </c>
      <c r="C25" s="41">
        <v>1031</v>
      </c>
      <c r="D25" s="41">
        <v>179</v>
      </c>
      <c r="E25" s="41">
        <v>16171</v>
      </c>
      <c r="F25" s="41">
        <v>5274</v>
      </c>
      <c r="G25" s="66">
        <v>6.3799999999999996E-2</v>
      </c>
      <c r="H25" s="66">
        <v>3.39E-2</v>
      </c>
      <c r="I25" s="43">
        <v>2.5</v>
      </c>
      <c r="J25" s="67">
        <v>2.5</v>
      </c>
      <c r="K25" s="44">
        <v>1.88</v>
      </c>
      <c r="L25" s="44">
        <v>0.63</v>
      </c>
      <c r="M25" s="45"/>
      <c r="N25" s="68"/>
      <c r="O25" s="47">
        <v>2.5</v>
      </c>
    </row>
    <row r="26" spans="1:15" ht="12.75" x14ac:dyDescent="0.2">
      <c r="A26" s="38">
        <v>560055</v>
      </c>
      <c r="B26" s="39" t="s">
        <v>60</v>
      </c>
      <c r="C26" s="41">
        <v>1623</v>
      </c>
      <c r="D26" s="41">
        <v>234</v>
      </c>
      <c r="E26" s="41">
        <v>11438</v>
      </c>
      <c r="F26" s="41">
        <v>2815</v>
      </c>
      <c r="G26" s="66">
        <v>0.1419</v>
      </c>
      <c r="H26" s="66">
        <v>8.3099999999999993E-2</v>
      </c>
      <c r="I26" s="43">
        <v>2.5</v>
      </c>
      <c r="J26" s="67">
        <v>2.5</v>
      </c>
      <c r="K26" s="44">
        <v>2</v>
      </c>
      <c r="L26" s="44">
        <v>0.5</v>
      </c>
      <c r="M26" s="45"/>
      <c r="N26" s="68"/>
      <c r="O26" s="47">
        <v>2.5</v>
      </c>
    </row>
    <row r="27" spans="1:15" ht="12.75" x14ac:dyDescent="0.2">
      <c r="A27" s="38">
        <v>560056</v>
      </c>
      <c r="B27" s="39" t="s">
        <v>61</v>
      </c>
      <c r="C27" s="41">
        <v>1406</v>
      </c>
      <c r="D27" s="41">
        <v>189</v>
      </c>
      <c r="E27" s="41">
        <v>15623</v>
      </c>
      <c r="F27" s="41">
        <v>3516</v>
      </c>
      <c r="G27" s="66">
        <v>0.09</v>
      </c>
      <c r="H27" s="66">
        <v>5.3800000000000001E-2</v>
      </c>
      <c r="I27" s="43">
        <v>2.5</v>
      </c>
      <c r="J27" s="67">
        <v>2.5</v>
      </c>
      <c r="K27" s="44">
        <v>2.0499999999999998</v>
      </c>
      <c r="L27" s="44">
        <v>0.45</v>
      </c>
      <c r="M27" s="45"/>
      <c r="N27" s="68"/>
      <c r="O27" s="47">
        <v>2.5</v>
      </c>
    </row>
    <row r="28" spans="1:15" ht="12.75" x14ac:dyDescent="0.2">
      <c r="A28" s="38">
        <v>560057</v>
      </c>
      <c r="B28" s="39" t="s">
        <v>62</v>
      </c>
      <c r="C28" s="41">
        <v>2024</v>
      </c>
      <c r="D28" s="41">
        <v>472</v>
      </c>
      <c r="E28" s="41">
        <v>12535</v>
      </c>
      <c r="F28" s="41">
        <v>3385</v>
      </c>
      <c r="G28" s="66">
        <v>0.1615</v>
      </c>
      <c r="H28" s="66">
        <v>0.1394</v>
      </c>
      <c r="I28" s="43">
        <v>2.0099999999999998</v>
      </c>
      <c r="J28" s="67">
        <v>2.5</v>
      </c>
      <c r="K28" s="44">
        <v>1.59</v>
      </c>
      <c r="L28" s="44">
        <v>0.53</v>
      </c>
      <c r="M28" s="45"/>
      <c r="N28" s="68"/>
      <c r="O28" s="47">
        <v>2.12</v>
      </c>
    </row>
    <row r="29" spans="1:15" ht="12.75" x14ac:dyDescent="0.2">
      <c r="A29" s="38">
        <v>560058</v>
      </c>
      <c r="B29" s="39" t="s">
        <v>63</v>
      </c>
      <c r="C29" s="41">
        <v>5195</v>
      </c>
      <c r="D29" s="41">
        <v>896</v>
      </c>
      <c r="E29" s="41">
        <v>35082</v>
      </c>
      <c r="F29" s="41">
        <v>10002</v>
      </c>
      <c r="G29" s="66">
        <v>0.14810000000000001</v>
      </c>
      <c r="H29" s="66">
        <v>8.9599999999999999E-2</v>
      </c>
      <c r="I29" s="43">
        <v>2.5</v>
      </c>
      <c r="J29" s="67">
        <v>2.5</v>
      </c>
      <c r="K29" s="44">
        <v>1.95</v>
      </c>
      <c r="L29" s="44">
        <v>0.55000000000000004</v>
      </c>
      <c r="M29" s="45"/>
      <c r="N29" s="68"/>
      <c r="O29" s="47">
        <v>2.5</v>
      </c>
    </row>
    <row r="30" spans="1:15" ht="12.75" x14ac:dyDescent="0.2">
      <c r="A30" s="38">
        <v>560059</v>
      </c>
      <c r="B30" s="39" t="s">
        <v>64</v>
      </c>
      <c r="C30" s="41">
        <v>1088</v>
      </c>
      <c r="D30" s="41">
        <v>142</v>
      </c>
      <c r="E30" s="41">
        <v>10964</v>
      </c>
      <c r="F30" s="41">
        <v>2722</v>
      </c>
      <c r="G30" s="66">
        <v>9.9199999999999997E-2</v>
      </c>
      <c r="H30" s="66">
        <v>5.2200000000000003E-2</v>
      </c>
      <c r="I30" s="43">
        <v>2.5</v>
      </c>
      <c r="J30" s="67">
        <v>2.5</v>
      </c>
      <c r="K30" s="44">
        <v>2</v>
      </c>
      <c r="L30" s="44">
        <v>0.5</v>
      </c>
      <c r="M30" s="45"/>
      <c r="N30" s="68"/>
      <c r="O30" s="47">
        <v>2.5</v>
      </c>
    </row>
    <row r="31" spans="1:15" ht="12.75" x14ac:dyDescent="0.2">
      <c r="A31" s="38">
        <v>560060</v>
      </c>
      <c r="B31" s="39" t="s">
        <v>65</v>
      </c>
      <c r="C31" s="41">
        <v>1449</v>
      </c>
      <c r="D31" s="41">
        <v>319</v>
      </c>
      <c r="E31" s="41">
        <v>12355</v>
      </c>
      <c r="F31" s="41">
        <v>3676</v>
      </c>
      <c r="G31" s="66">
        <v>0.1173</v>
      </c>
      <c r="H31" s="66">
        <v>8.6800000000000002E-2</v>
      </c>
      <c r="I31" s="43">
        <v>2.5</v>
      </c>
      <c r="J31" s="67">
        <v>2.5</v>
      </c>
      <c r="K31" s="44">
        <v>1.93</v>
      </c>
      <c r="L31" s="44">
        <v>0.57999999999999996</v>
      </c>
      <c r="M31" s="45"/>
      <c r="N31" s="68"/>
      <c r="O31" s="47">
        <v>2.5</v>
      </c>
    </row>
    <row r="32" spans="1:15" ht="12.75" x14ac:dyDescent="0.2">
      <c r="A32" s="38">
        <v>560061</v>
      </c>
      <c r="B32" s="39" t="s">
        <v>66</v>
      </c>
      <c r="C32" s="41">
        <v>1680</v>
      </c>
      <c r="D32" s="41">
        <v>497</v>
      </c>
      <c r="E32" s="41">
        <v>18042</v>
      </c>
      <c r="F32" s="41">
        <v>5295</v>
      </c>
      <c r="G32" s="66">
        <v>9.3100000000000002E-2</v>
      </c>
      <c r="H32" s="66">
        <v>9.3899999999999997E-2</v>
      </c>
      <c r="I32" s="43">
        <v>2.5</v>
      </c>
      <c r="J32" s="67">
        <v>2.5</v>
      </c>
      <c r="K32" s="44">
        <v>1.93</v>
      </c>
      <c r="L32" s="44">
        <v>0.57999999999999996</v>
      </c>
      <c r="M32" s="45"/>
      <c r="N32" s="68"/>
      <c r="O32" s="47">
        <v>2.5</v>
      </c>
    </row>
    <row r="33" spans="1:15" ht="12.75" x14ac:dyDescent="0.2">
      <c r="A33" s="38">
        <v>560062</v>
      </c>
      <c r="B33" s="39" t="s">
        <v>67</v>
      </c>
      <c r="C33" s="41">
        <v>2237</v>
      </c>
      <c r="D33" s="41">
        <v>292</v>
      </c>
      <c r="E33" s="41">
        <v>13261</v>
      </c>
      <c r="F33" s="41">
        <v>3266</v>
      </c>
      <c r="G33" s="66">
        <v>0.16869999999999999</v>
      </c>
      <c r="H33" s="66">
        <v>8.9399999999999993E-2</v>
      </c>
      <c r="I33" s="43">
        <v>1.63</v>
      </c>
      <c r="J33" s="67">
        <v>2.5</v>
      </c>
      <c r="K33" s="44">
        <v>1.3</v>
      </c>
      <c r="L33" s="44">
        <v>0.5</v>
      </c>
      <c r="M33" s="45"/>
      <c r="N33" s="68"/>
      <c r="O33" s="47">
        <v>1.8</v>
      </c>
    </row>
    <row r="34" spans="1:15" ht="25.5" x14ac:dyDescent="0.2">
      <c r="A34" s="38">
        <v>560063</v>
      </c>
      <c r="B34" s="39" t="s">
        <v>68</v>
      </c>
      <c r="C34" s="41">
        <v>938</v>
      </c>
      <c r="D34" s="41">
        <v>171</v>
      </c>
      <c r="E34" s="41">
        <v>14122</v>
      </c>
      <c r="F34" s="41">
        <v>4200</v>
      </c>
      <c r="G34" s="66">
        <v>6.6400000000000001E-2</v>
      </c>
      <c r="H34" s="66">
        <v>4.07E-2</v>
      </c>
      <c r="I34" s="43">
        <v>2.5</v>
      </c>
      <c r="J34" s="67">
        <v>2.5</v>
      </c>
      <c r="K34" s="44">
        <v>1.93</v>
      </c>
      <c r="L34" s="44">
        <v>0.57999999999999996</v>
      </c>
      <c r="M34" s="45"/>
      <c r="N34" s="68"/>
      <c r="O34" s="47">
        <v>2.5</v>
      </c>
    </row>
    <row r="35" spans="1:15" ht="12.75" x14ac:dyDescent="0.2">
      <c r="A35" s="38">
        <v>560064</v>
      </c>
      <c r="B35" s="39" t="s">
        <v>69</v>
      </c>
      <c r="C35" s="41">
        <v>4446</v>
      </c>
      <c r="D35" s="41">
        <v>653</v>
      </c>
      <c r="E35" s="41">
        <v>31169</v>
      </c>
      <c r="F35" s="41">
        <v>9137</v>
      </c>
      <c r="G35" s="66">
        <v>0.1426</v>
      </c>
      <c r="H35" s="66">
        <v>7.1499999999999994E-2</v>
      </c>
      <c r="I35" s="43">
        <v>2.5</v>
      </c>
      <c r="J35" s="67">
        <v>2.5</v>
      </c>
      <c r="K35" s="44">
        <v>1.93</v>
      </c>
      <c r="L35" s="44">
        <v>0.57999999999999996</v>
      </c>
      <c r="M35" s="45"/>
      <c r="N35" s="68"/>
      <c r="O35" s="47">
        <v>2.5</v>
      </c>
    </row>
    <row r="36" spans="1:15" ht="12.75" x14ac:dyDescent="0.2">
      <c r="A36" s="38">
        <v>560065</v>
      </c>
      <c r="B36" s="39" t="s">
        <v>70</v>
      </c>
      <c r="C36" s="41">
        <v>1376</v>
      </c>
      <c r="D36" s="41">
        <v>205</v>
      </c>
      <c r="E36" s="41">
        <v>13247</v>
      </c>
      <c r="F36" s="41">
        <v>3140</v>
      </c>
      <c r="G36" s="66">
        <v>0.10390000000000001</v>
      </c>
      <c r="H36" s="66">
        <v>6.5299999999999997E-2</v>
      </c>
      <c r="I36" s="43">
        <v>2.5</v>
      </c>
      <c r="J36" s="67">
        <v>2.5</v>
      </c>
      <c r="K36" s="44">
        <v>2.0299999999999998</v>
      </c>
      <c r="L36" s="44">
        <v>0.48</v>
      </c>
      <c r="M36" s="45"/>
      <c r="N36" s="68"/>
      <c r="O36" s="47">
        <v>2.5</v>
      </c>
    </row>
    <row r="37" spans="1:15" ht="12.75" x14ac:dyDescent="0.2">
      <c r="A37" s="38">
        <v>560066</v>
      </c>
      <c r="B37" s="39" t="s">
        <v>71</v>
      </c>
      <c r="C37" s="41">
        <v>717</v>
      </c>
      <c r="D37" s="41">
        <v>181</v>
      </c>
      <c r="E37" s="41">
        <v>9008</v>
      </c>
      <c r="F37" s="41">
        <v>2292</v>
      </c>
      <c r="G37" s="66">
        <v>7.9600000000000004E-2</v>
      </c>
      <c r="H37" s="66">
        <v>7.9000000000000001E-2</v>
      </c>
      <c r="I37" s="43">
        <v>2.5</v>
      </c>
      <c r="J37" s="67">
        <v>2.5</v>
      </c>
      <c r="K37" s="44">
        <v>2</v>
      </c>
      <c r="L37" s="44">
        <v>0.5</v>
      </c>
      <c r="M37" s="45"/>
      <c r="N37" s="68"/>
      <c r="O37" s="47">
        <v>2.5</v>
      </c>
    </row>
    <row r="38" spans="1:15" ht="12.75" x14ac:dyDescent="0.2">
      <c r="A38" s="38">
        <v>560067</v>
      </c>
      <c r="B38" s="39" t="s">
        <v>72</v>
      </c>
      <c r="C38" s="41">
        <v>2803</v>
      </c>
      <c r="D38" s="41">
        <v>642</v>
      </c>
      <c r="E38" s="41">
        <v>22047</v>
      </c>
      <c r="F38" s="41">
        <v>6944</v>
      </c>
      <c r="G38" s="66">
        <v>0.12709999999999999</v>
      </c>
      <c r="H38" s="66">
        <v>9.2499999999999999E-2</v>
      </c>
      <c r="I38" s="43">
        <v>2.5</v>
      </c>
      <c r="J38" s="67">
        <v>2.5</v>
      </c>
      <c r="K38" s="44">
        <v>1.9</v>
      </c>
      <c r="L38" s="44">
        <v>0.6</v>
      </c>
      <c r="M38" s="45"/>
      <c r="N38" s="68"/>
      <c r="O38" s="47">
        <v>2.5</v>
      </c>
    </row>
    <row r="39" spans="1:15" ht="12.75" x14ac:dyDescent="0.2">
      <c r="A39" s="38">
        <v>560068</v>
      </c>
      <c r="B39" s="39" t="s">
        <v>73</v>
      </c>
      <c r="C39" s="41">
        <v>2871</v>
      </c>
      <c r="D39" s="41">
        <v>497</v>
      </c>
      <c r="E39" s="41">
        <v>25540</v>
      </c>
      <c r="F39" s="41">
        <v>7483</v>
      </c>
      <c r="G39" s="66">
        <v>0.1124</v>
      </c>
      <c r="H39" s="66">
        <v>6.6400000000000001E-2</v>
      </c>
      <c r="I39" s="43">
        <v>2.5</v>
      </c>
      <c r="J39" s="67">
        <v>2.5</v>
      </c>
      <c r="K39" s="44">
        <v>1.93</v>
      </c>
      <c r="L39" s="44">
        <v>0.57999999999999996</v>
      </c>
      <c r="M39" s="45"/>
      <c r="N39" s="68"/>
      <c r="O39" s="47">
        <v>2.5</v>
      </c>
    </row>
    <row r="40" spans="1:15" ht="12.75" x14ac:dyDescent="0.2">
      <c r="A40" s="38">
        <v>560069</v>
      </c>
      <c r="B40" s="39" t="s">
        <v>74</v>
      </c>
      <c r="C40" s="41">
        <v>2508</v>
      </c>
      <c r="D40" s="41">
        <v>241</v>
      </c>
      <c r="E40" s="41">
        <v>15650</v>
      </c>
      <c r="F40" s="41">
        <v>4378</v>
      </c>
      <c r="G40" s="66">
        <v>0.1603</v>
      </c>
      <c r="H40" s="66">
        <v>5.5E-2</v>
      </c>
      <c r="I40" s="43">
        <v>2.0699999999999998</v>
      </c>
      <c r="J40" s="67">
        <v>2.5</v>
      </c>
      <c r="K40" s="44">
        <v>1.61</v>
      </c>
      <c r="L40" s="44">
        <v>0.55000000000000004</v>
      </c>
      <c r="M40" s="45"/>
      <c r="N40" s="68"/>
      <c r="O40" s="47">
        <v>2.16</v>
      </c>
    </row>
    <row r="41" spans="1:15" ht="12.75" x14ac:dyDescent="0.2">
      <c r="A41" s="38">
        <v>560070</v>
      </c>
      <c r="B41" s="39" t="s">
        <v>75</v>
      </c>
      <c r="C41" s="41">
        <v>7489</v>
      </c>
      <c r="D41" s="41">
        <v>3010</v>
      </c>
      <c r="E41" s="41">
        <v>57432</v>
      </c>
      <c r="F41" s="41">
        <v>18573</v>
      </c>
      <c r="G41" s="66">
        <v>0.13039999999999999</v>
      </c>
      <c r="H41" s="66">
        <v>0.16209999999999999</v>
      </c>
      <c r="I41" s="43">
        <v>2.5</v>
      </c>
      <c r="J41" s="67">
        <v>2.4700000000000002</v>
      </c>
      <c r="K41" s="44">
        <v>1.9</v>
      </c>
      <c r="L41" s="44">
        <v>0.59</v>
      </c>
      <c r="M41" s="45"/>
      <c r="N41" s="68"/>
      <c r="O41" s="47">
        <v>2.4900000000000002</v>
      </c>
    </row>
    <row r="42" spans="1:15" ht="12.75" x14ac:dyDescent="0.2">
      <c r="A42" s="38">
        <v>560071</v>
      </c>
      <c r="B42" s="39" t="s">
        <v>76</v>
      </c>
      <c r="C42" s="41">
        <v>2627</v>
      </c>
      <c r="D42" s="41">
        <v>639</v>
      </c>
      <c r="E42" s="41">
        <v>18100</v>
      </c>
      <c r="F42" s="41">
        <v>6011</v>
      </c>
      <c r="G42" s="66">
        <v>0.14510000000000001</v>
      </c>
      <c r="H42" s="66">
        <v>0.10630000000000001</v>
      </c>
      <c r="I42" s="43">
        <v>2.5</v>
      </c>
      <c r="J42" s="67">
        <v>2.5</v>
      </c>
      <c r="K42" s="44">
        <v>1.88</v>
      </c>
      <c r="L42" s="44">
        <v>0.63</v>
      </c>
      <c r="M42" s="45"/>
      <c r="N42" s="68"/>
      <c r="O42" s="47">
        <v>2.5</v>
      </c>
    </row>
    <row r="43" spans="1:15" ht="12.75" x14ac:dyDescent="0.2">
      <c r="A43" s="38">
        <v>560072</v>
      </c>
      <c r="B43" s="39" t="s">
        <v>77</v>
      </c>
      <c r="C43" s="41">
        <v>2169</v>
      </c>
      <c r="D43" s="41">
        <v>385</v>
      </c>
      <c r="E43" s="41">
        <v>19808</v>
      </c>
      <c r="F43" s="41">
        <v>5349</v>
      </c>
      <c r="G43" s="66">
        <v>0.1095</v>
      </c>
      <c r="H43" s="66">
        <v>7.1999999999999995E-2</v>
      </c>
      <c r="I43" s="43">
        <v>2.5</v>
      </c>
      <c r="J43" s="67">
        <v>2.5</v>
      </c>
      <c r="K43" s="44">
        <v>1.98</v>
      </c>
      <c r="L43" s="44">
        <v>0.53</v>
      </c>
      <c r="M43" s="45"/>
      <c r="N43" s="68"/>
      <c r="O43" s="47">
        <v>2.5</v>
      </c>
    </row>
    <row r="44" spans="1:15" ht="12.75" x14ac:dyDescent="0.2">
      <c r="A44" s="38">
        <v>560073</v>
      </c>
      <c r="B44" s="39" t="s">
        <v>78</v>
      </c>
      <c r="C44" s="41">
        <v>1219</v>
      </c>
      <c r="D44" s="41">
        <v>191</v>
      </c>
      <c r="E44" s="41">
        <v>11041</v>
      </c>
      <c r="F44" s="41">
        <v>2266</v>
      </c>
      <c r="G44" s="66">
        <v>0.1104</v>
      </c>
      <c r="H44" s="66">
        <v>8.43E-2</v>
      </c>
      <c r="I44" s="43">
        <v>2.5</v>
      </c>
      <c r="J44" s="67">
        <v>2.5</v>
      </c>
      <c r="K44" s="44">
        <v>2.08</v>
      </c>
      <c r="L44" s="44">
        <v>0.43</v>
      </c>
      <c r="M44" s="45"/>
      <c r="N44" s="68"/>
      <c r="O44" s="47">
        <v>2.5</v>
      </c>
    </row>
    <row r="45" spans="1:15" ht="12.75" x14ac:dyDescent="0.2">
      <c r="A45" s="38">
        <v>560074</v>
      </c>
      <c r="B45" s="39" t="s">
        <v>79</v>
      </c>
      <c r="C45" s="41">
        <v>2804</v>
      </c>
      <c r="D45" s="41">
        <v>616</v>
      </c>
      <c r="E45" s="41">
        <v>17547</v>
      </c>
      <c r="F45" s="41">
        <v>5529</v>
      </c>
      <c r="G45" s="66">
        <v>0.1598</v>
      </c>
      <c r="H45" s="66">
        <v>0.1114</v>
      </c>
      <c r="I45" s="43">
        <v>2.09</v>
      </c>
      <c r="J45" s="67">
        <v>2.5</v>
      </c>
      <c r="K45" s="44">
        <v>1.59</v>
      </c>
      <c r="L45" s="44">
        <v>0.6</v>
      </c>
      <c r="M45" s="45"/>
      <c r="N45" s="68"/>
      <c r="O45" s="47">
        <v>2.19</v>
      </c>
    </row>
    <row r="46" spans="1:15" ht="12.75" x14ac:dyDescent="0.2">
      <c r="A46" s="38">
        <v>560075</v>
      </c>
      <c r="B46" s="39" t="s">
        <v>80</v>
      </c>
      <c r="C46" s="41">
        <v>5078</v>
      </c>
      <c r="D46" s="41">
        <v>1038</v>
      </c>
      <c r="E46" s="41">
        <v>29924</v>
      </c>
      <c r="F46" s="41">
        <v>9007</v>
      </c>
      <c r="G46" s="66">
        <v>0.16969999999999999</v>
      </c>
      <c r="H46" s="66">
        <v>0.1152</v>
      </c>
      <c r="I46" s="43">
        <v>1.58</v>
      </c>
      <c r="J46" s="67">
        <v>2.5</v>
      </c>
      <c r="K46" s="44">
        <v>1.22</v>
      </c>
      <c r="L46" s="44">
        <v>0.57999999999999996</v>
      </c>
      <c r="M46" s="45"/>
      <c r="N46" s="68"/>
      <c r="O46" s="47">
        <v>1.8</v>
      </c>
    </row>
    <row r="47" spans="1:15" ht="12.75" x14ac:dyDescent="0.2">
      <c r="A47" s="38">
        <v>560076</v>
      </c>
      <c r="B47" s="39" t="s">
        <v>81</v>
      </c>
      <c r="C47" s="41">
        <v>892</v>
      </c>
      <c r="D47" s="41">
        <v>114</v>
      </c>
      <c r="E47" s="41">
        <v>9111</v>
      </c>
      <c r="F47" s="41">
        <v>2506</v>
      </c>
      <c r="G47" s="66">
        <v>9.7900000000000001E-2</v>
      </c>
      <c r="H47" s="66">
        <v>4.5499999999999999E-2</v>
      </c>
      <c r="I47" s="43">
        <v>2.5</v>
      </c>
      <c r="J47" s="67">
        <v>2.5</v>
      </c>
      <c r="K47" s="44">
        <v>1.95</v>
      </c>
      <c r="L47" s="44">
        <v>0.55000000000000004</v>
      </c>
      <c r="M47" s="45"/>
      <c r="N47" s="68"/>
      <c r="O47" s="47">
        <v>2.5</v>
      </c>
    </row>
    <row r="48" spans="1:15" ht="12.75" x14ac:dyDescent="0.2">
      <c r="A48" s="38">
        <v>560077</v>
      </c>
      <c r="B48" s="39" t="s">
        <v>82</v>
      </c>
      <c r="C48" s="41">
        <v>1184</v>
      </c>
      <c r="D48" s="41">
        <v>162</v>
      </c>
      <c r="E48" s="41">
        <v>10850</v>
      </c>
      <c r="F48" s="41">
        <v>2206</v>
      </c>
      <c r="G48" s="66">
        <v>0.1091</v>
      </c>
      <c r="H48" s="66">
        <v>7.3400000000000007E-2</v>
      </c>
      <c r="I48" s="43">
        <v>2.5</v>
      </c>
      <c r="J48" s="67">
        <v>2.5</v>
      </c>
      <c r="K48" s="44">
        <v>2.08</v>
      </c>
      <c r="L48" s="44">
        <v>0.43</v>
      </c>
      <c r="M48" s="45"/>
      <c r="N48" s="68"/>
      <c r="O48" s="47">
        <v>2.5</v>
      </c>
    </row>
    <row r="49" spans="1:15" ht="12.75" x14ac:dyDescent="0.2">
      <c r="A49" s="38">
        <v>560078</v>
      </c>
      <c r="B49" s="39" t="s">
        <v>83</v>
      </c>
      <c r="C49" s="41">
        <v>5531</v>
      </c>
      <c r="D49" s="41">
        <v>1157</v>
      </c>
      <c r="E49" s="41">
        <v>34367</v>
      </c>
      <c r="F49" s="41">
        <v>11365</v>
      </c>
      <c r="G49" s="66">
        <v>0.16089999999999999</v>
      </c>
      <c r="H49" s="66">
        <v>0.1018</v>
      </c>
      <c r="I49" s="43">
        <v>2.04</v>
      </c>
      <c r="J49" s="67">
        <v>2.5</v>
      </c>
      <c r="K49" s="44">
        <v>1.53</v>
      </c>
      <c r="L49" s="44">
        <v>0.63</v>
      </c>
      <c r="M49" s="45"/>
      <c r="N49" s="68"/>
      <c r="O49" s="47">
        <v>2.16</v>
      </c>
    </row>
    <row r="50" spans="1:15" ht="12.75" x14ac:dyDescent="0.2">
      <c r="A50" s="38">
        <v>560079</v>
      </c>
      <c r="B50" s="39" t="s">
        <v>84</v>
      </c>
      <c r="C50" s="41">
        <v>5058</v>
      </c>
      <c r="D50" s="41">
        <v>1125</v>
      </c>
      <c r="E50" s="41">
        <v>33392</v>
      </c>
      <c r="F50" s="41">
        <v>9706</v>
      </c>
      <c r="G50" s="66">
        <v>0.1515</v>
      </c>
      <c r="H50" s="66">
        <v>0.1159</v>
      </c>
      <c r="I50" s="43">
        <v>2.5</v>
      </c>
      <c r="J50" s="67">
        <v>2.5</v>
      </c>
      <c r="K50" s="44">
        <v>1.93</v>
      </c>
      <c r="L50" s="44">
        <v>0.57999999999999996</v>
      </c>
      <c r="M50" s="45"/>
      <c r="N50" s="68"/>
      <c r="O50" s="47">
        <v>2.5</v>
      </c>
    </row>
    <row r="51" spans="1:15" ht="12.75" x14ac:dyDescent="0.2">
      <c r="A51" s="38">
        <v>560080</v>
      </c>
      <c r="B51" s="39" t="s">
        <v>85</v>
      </c>
      <c r="C51" s="41">
        <v>1486</v>
      </c>
      <c r="D51" s="41">
        <v>359</v>
      </c>
      <c r="E51" s="41">
        <v>17571</v>
      </c>
      <c r="F51" s="41">
        <v>5237</v>
      </c>
      <c r="G51" s="66">
        <v>8.4599999999999995E-2</v>
      </c>
      <c r="H51" s="66">
        <v>6.8599999999999994E-2</v>
      </c>
      <c r="I51" s="43">
        <v>2.5</v>
      </c>
      <c r="J51" s="67">
        <v>2.5</v>
      </c>
      <c r="K51" s="44">
        <v>1.93</v>
      </c>
      <c r="L51" s="44">
        <v>0.57999999999999996</v>
      </c>
      <c r="M51" s="45"/>
      <c r="N51" s="68"/>
      <c r="O51" s="47">
        <v>2.5</v>
      </c>
    </row>
    <row r="52" spans="1:15" ht="12.75" x14ac:dyDescent="0.2">
      <c r="A52" s="38">
        <v>560081</v>
      </c>
      <c r="B52" s="39" t="s">
        <v>86</v>
      </c>
      <c r="C52" s="41">
        <v>2873</v>
      </c>
      <c r="D52" s="41">
        <v>540</v>
      </c>
      <c r="E52" s="41">
        <v>19967</v>
      </c>
      <c r="F52" s="41">
        <v>6511</v>
      </c>
      <c r="G52" s="66">
        <v>0.1439</v>
      </c>
      <c r="H52" s="66">
        <v>8.2900000000000001E-2</v>
      </c>
      <c r="I52" s="43">
        <v>2.5</v>
      </c>
      <c r="J52" s="67">
        <v>2.5</v>
      </c>
      <c r="K52" s="44">
        <v>1.88</v>
      </c>
      <c r="L52" s="44">
        <v>0.63</v>
      </c>
      <c r="M52" s="45"/>
      <c r="N52" s="68"/>
      <c r="O52" s="47">
        <v>2.5</v>
      </c>
    </row>
    <row r="53" spans="1:15" ht="12.75" x14ac:dyDescent="0.2">
      <c r="A53" s="38">
        <v>560082</v>
      </c>
      <c r="B53" s="39" t="s">
        <v>87</v>
      </c>
      <c r="C53" s="41">
        <v>2012</v>
      </c>
      <c r="D53" s="41">
        <v>409</v>
      </c>
      <c r="E53" s="41">
        <v>15665</v>
      </c>
      <c r="F53" s="41">
        <v>3920</v>
      </c>
      <c r="G53" s="66">
        <v>0.12839999999999999</v>
      </c>
      <c r="H53" s="66">
        <v>0.1043</v>
      </c>
      <c r="I53" s="43">
        <v>2.5</v>
      </c>
      <c r="J53" s="67">
        <v>2.5</v>
      </c>
      <c r="K53" s="44">
        <v>2</v>
      </c>
      <c r="L53" s="44">
        <v>0.5</v>
      </c>
      <c r="M53" s="45"/>
      <c r="N53" s="68"/>
      <c r="O53" s="47">
        <v>2.5</v>
      </c>
    </row>
    <row r="54" spans="1:15" ht="12.75" x14ac:dyDescent="0.2">
      <c r="A54" s="38">
        <v>560083</v>
      </c>
      <c r="B54" s="39" t="s">
        <v>88</v>
      </c>
      <c r="C54" s="41">
        <v>1988</v>
      </c>
      <c r="D54" s="41">
        <v>201</v>
      </c>
      <c r="E54" s="41">
        <v>14212</v>
      </c>
      <c r="F54" s="41">
        <v>3311</v>
      </c>
      <c r="G54" s="66">
        <v>0.1399</v>
      </c>
      <c r="H54" s="66">
        <v>6.0699999999999997E-2</v>
      </c>
      <c r="I54" s="43">
        <v>2.5</v>
      </c>
      <c r="J54" s="67">
        <v>2.5</v>
      </c>
      <c r="K54" s="44">
        <v>2.0299999999999998</v>
      </c>
      <c r="L54" s="44">
        <v>0.48</v>
      </c>
      <c r="M54" s="45"/>
      <c r="N54" s="68"/>
      <c r="O54" s="47">
        <v>2.5</v>
      </c>
    </row>
    <row r="55" spans="1:15" ht="12.75" x14ac:dyDescent="0.2">
      <c r="A55" s="38">
        <v>560084</v>
      </c>
      <c r="B55" s="39" t="s">
        <v>89</v>
      </c>
      <c r="C55" s="41">
        <v>2358</v>
      </c>
      <c r="D55" s="41">
        <v>987</v>
      </c>
      <c r="E55" s="41">
        <v>21080</v>
      </c>
      <c r="F55" s="41">
        <v>7301</v>
      </c>
      <c r="G55" s="66">
        <v>0.1119</v>
      </c>
      <c r="H55" s="66">
        <v>0.13519999999999999</v>
      </c>
      <c r="I55" s="43">
        <v>2.5</v>
      </c>
      <c r="J55" s="67">
        <v>2.5</v>
      </c>
      <c r="K55" s="44">
        <v>1.85</v>
      </c>
      <c r="L55" s="44">
        <v>0.65</v>
      </c>
      <c r="M55" s="45"/>
      <c r="N55" s="68"/>
      <c r="O55" s="47">
        <v>2.5</v>
      </c>
    </row>
    <row r="56" spans="1:15" ht="25.5" x14ac:dyDescent="0.2">
      <c r="A56" s="38">
        <v>560085</v>
      </c>
      <c r="B56" s="39" t="s">
        <v>90</v>
      </c>
      <c r="C56" s="41">
        <v>469</v>
      </c>
      <c r="D56" s="41">
        <v>35</v>
      </c>
      <c r="E56" s="41">
        <v>9605</v>
      </c>
      <c r="F56" s="41">
        <v>397</v>
      </c>
      <c r="G56" s="66">
        <v>4.8800000000000003E-2</v>
      </c>
      <c r="H56" s="66">
        <v>8.8200000000000001E-2</v>
      </c>
      <c r="I56" s="43">
        <v>2.5</v>
      </c>
      <c r="J56" s="67">
        <v>2.5</v>
      </c>
      <c r="K56" s="44">
        <v>2.4</v>
      </c>
      <c r="L56" s="44">
        <v>0.1</v>
      </c>
      <c r="M56" s="45"/>
      <c r="N56" s="68"/>
      <c r="O56" s="47">
        <v>2.5</v>
      </c>
    </row>
    <row r="57" spans="1:15" ht="25.5" x14ac:dyDescent="0.2">
      <c r="A57" s="38">
        <v>560086</v>
      </c>
      <c r="B57" s="39" t="s">
        <v>91</v>
      </c>
      <c r="C57" s="41">
        <v>2413</v>
      </c>
      <c r="D57" s="41">
        <v>57</v>
      </c>
      <c r="E57" s="41">
        <v>18215</v>
      </c>
      <c r="F57" s="41">
        <v>616</v>
      </c>
      <c r="G57" s="66">
        <v>0.13250000000000001</v>
      </c>
      <c r="H57" s="66">
        <v>9.2499999999999999E-2</v>
      </c>
      <c r="I57" s="43">
        <v>2.5</v>
      </c>
      <c r="J57" s="67">
        <v>2.5</v>
      </c>
      <c r="K57" s="44">
        <v>2.4300000000000002</v>
      </c>
      <c r="L57" s="44">
        <v>0.08</v>
      </c>
      <c r="M57" s="45"/>
      <c r="N57" s="68"/>
      <c r="O57" s="47">
        <v>2.5</v>
      </c>
    </row>
    <row r="58" spans="1:15" ht="12.75" x14ac:dyDescent="0.2">
      <c r="A58" s="38">
        <v>560087</v>
      </c>
      <c r="B58" s="39" t="s">
        <v>92</v>
      </c>
      <c r="C58" s="41">
        <v>3777</v>
      </c>
      <c r="D58" s="41">
        <v>0</v>
      </c>
      <c r="E58" s="41">
        <v>23930</v>
      </c>
      <c r="F58" s="41">
        <v>1</v>
      </c>
      <c r="G58" s="66">
        <v>0.1578</v>
      </c>
      <c r="H58" s="66">
        <v>0</v>
      </c>
      <c r="I58" s="43">
        <v>2.2000000000000002</v>
      </c>
      <c r="J58" s="67">
        <v>0</v>
      </c>
      <c r="K58" s="44">
        <v>2.2000000000000002</v>
      </c>
      <c r="L58" s="44">
        <v>0</v>
      </c>
      <c r="M58" s="45"/>
      <c r="N58" s="68"/>
      <c r="O58" s="47">
        <v>2.2000000000000002</v>
      </c>
    </row>
    <row r="59" spans="1:15" ht="25.5" x14ac:dyDescent="0.2">
      <c r="A59" s="38">
        <v>560088</v>
      </c>
      <c r="B59" s="39" t="s">
        <v>93</v>
      </c>
      <c r="C59" s="41">
        <v>490</v>
      </c>
      <c r="D59" s="41">
        <v>0</v>
      </c>
      <c r="E59" s="41">
        <v>5622</v>
      </c>
      <c r="F59" s="41">
        <v>0</v>
      </c>
      <c r="G59" s="66">
        <v>8.72E-2</v>
      </c>
      <c r="H59" s="66">
        <v>0</v>
      </c>
      <c r="I59" s="43">
        <v>2.5</v>
      </c>
      <c r="J59" s="67">
        <v>0</v>
      </c>
      <c r="K59" s="44">
        <v>2.5</v>
      </c>
      <c r="L59" s="44">
        <v>0</v>
      </c>
      <c r="M59" s="45"/>
      <c r="N59" s="68"/>
      <c r="O59" s="47">
        <v>2.5</v>
      </c>
    </row>
    <row r="60" spans="1:15" ht="25.5" x14ac:dyDescent="0.2">
      <c r="A60" s="38">
        <v>560089</v>
      </c>
      <c r="B60" s="39" t="s">
        <v>94</v>
      </c>
      <c r="C60" s="41">
        <v>652</v>
      </c>
      <c r="D60" s="41">
        <v>0</v>
      </c>
      <c r="E60" s="41">
        <v>3753</v>
      </c>
      <c r="F60" s="41">
        <v>0</v>
      </c>
      <c r="G60" s="66">
        <v>0.17369999999999999</v>
      </c>
      <c r="H60" s="66">
        <v>0</v>
      </c>
      <c r="I60" s="43">
        <v>1.37</v>
      </c>
      <c r="J60" s="67">
        <v>0</v>
      </c>
      <c r="K60" s="44">
        <v>1.37</v>
      </c>
      <c r="L60" s="44">
        <v>0</v>
      </c>
      <c r="M60" s="45"/>
      <c r="N60" s="68"/>
      <c r="O60" s="47">
        <v>1.37</v>
      </c>
    </row>
    <row r="61" spans="1:15" ht="25.5" x14ac:dyDescent="0.2">
      <c r="A61" s="38">
        <v>560096</v>
      </c>
      <c r="B61" s="39" t="s">
        <v>95</v>
      </c>
      <c r="C61" s="41">
        <v>34</v>
      </c>
      <c r="D61" s="41">
        <v>1</v>
      </c>
      <c r="E61" s="41">
        <v>492</v>
      </c>
      <c r="F61" s="41">
        <v>34</v>
      </c>
      <c r="G61" s="66">
        <v>6.9099999999999995E-2</v>
      </c>
      <c r="H61" s="66">
        <v>2.9399999999999999E-2</v>
      </c>
      <c r="I61" s="43">
        <v>2.5</v>
      </c>
      <c r="J61" s="67">
        <v>2.5</v>
      </c>
      <c r="K61" s="44">
        <v>2.35</v>
      </c>
      <c r="L61" s="44">
        <v>0.15</v>
      </c>
      <c r="M61" s="45"/>
      <c r="N61" s="68"/>
      <c r="O61" s="47">
        <v>2.5</v>
      </c>
    </row>
    <row r="62" spans="1:15" ht="25.5" x14ac:dyDescent="0.2">
      <c r="A62" s="38">
        <v>560098</v>
      </c>
      <c r="B62" s="39" t="s">
        <v>96</v>
      </c>
      <c r="C62" s="41">
        <v>363</v>
      </c>
      <c r="D62" s="41">
        <v>0</v>
      </c>
      <c r="E62" s="41">
        <v>6199</v>
      </c>
      <c r="F62" s="41">
        <v>0</v>
      </c>
      <c r="G62" s="66">
        <v>5.8599999999999999E-2</v>
      </c>
      <c r="H62" s="66">
        <v>0</v>
      </c>
      <c r="I62" s="43">
        <v>2.5</v>
      </c>
      <c r="J62" s="67">
        <v>0</v>
      </c>
      <c r="K62" s="44">
        <v>2.5</v>
      </c>
      <c r="L62" s="44">
        <v>0</v>
      </c>
      <c r="M62" s="45"/>
      <c r="N62" s="68"/>
      <c r="O62" s="47">
        <v>2.5</v>
      </c>
    </row>
    <row r="63" spans="1:15" ht="38.25" x14ac:dyDescent="0.2">
      <c r="A63" s="38">
        <v>560099</v>
      </c>
      <c r="B63" s="39" t="s">
        <v>97</v>
      </c>
      <c r="C63" s="41">
        <v>323</v>
      </c>
      <c r="D63" s="41">
        <v>9</v>
      </c>
      <c r="E63" s="41">
        <v>2343</v>
      </c>
      <c r="F63" s="41">
        <v>157</v>
      </c>
      <c r="G63" s="66">
        <v>0.13789999999999999</v>
      </c>
      <c r="H63" s="66">
        <v>5.7299999999999997E-2</v>
      </c>
      <c r="I63" s="43">
        <v>2.5</v>
      </c>
      <c r="J63" s="67">
        <v>2.5</v>
      </c>
      <c r="K63" s="44">
        <v>2.35</v>
      </c>
      <c r="L63" s="44">
        <v>0.15</v>
      </c>
      <c r="M63" s="45"/>
      <c r="N63" s="68"/>
      <c r="O63" s="47">
        <v>2.5</v>
      </c>
    </row>
    <row r="64" spans="1:15" ht="38.25" x14ac:dyDescent="0.2">
      <c r="A64" s="38">
        <v>560206</v>
      </c>
      <c r="B64" s="39" t="s">
        <v>98</v>
      </c>
      <c r="C64" s="41">
        <v>8743</v>
      </c>
      <c r="D64" s="41">
        <v>7</v>
      </c>
      <c r="E64" s="41">
        <v>74559</v>
      </c>
      <c r="F64" s="41">
        <v>59</v>
      </c>
      <c r="G64" s="66">
        <v>0.1173</v>
      </c>
      <c r="H64" s="66">
        <v>0.1186</v>
      </c>
      <c r="I64" s="43">
        <v>2.5</v>
      </c>
      <c r="J64" s="67">
        <v>2.5</v>
      </c>
      <c r="K64" s="44">
        <v>2.5</v>
      </c>
      <c r="L64" s="44">
        <v>0</v>
      </c>
      <c r="M64" s="45"/>
      <c r="N64" s="68"/>
      <c r="O64" s="47">
        <v>2.5</v>
      </c>
    </row>
    <row r="65" spans="1:15" ht="38.25" x14ac:dyDescent="0.2">
      <c r="A65" s="50">
        <v>560214</v>
      </c>
      <c r="B65" s="39" t="s">
        <v>99</v>
      </c>
      <c r="C65" s="41">
        <v>9950</v>
      </c>
      <c r="D65" s="41">
        <v>2518</v>
      </c>
      <c r="E65" s="41">
        <v>82750</v>
      </c>
      <c r="F65" s="41">
        <v>26360</v>
      </c>
      <c r="G65" s="66">
        <v>0.1202</v>
      </c>
      <c r="H65" s="66">
        <v>9.5500000000000002E-2</v>
      </c>
      <c r="I65" s="43">
        <v>2.5</v>
      </c>
      <c r="J65" s="67">
        <v>2.5</v>
      </c>
      <c r="K65" s="44">
        <v>1.9</v>
      </c>
      <c r="L65" s="44">
        <v>0.6</v>
      </c>
      <c r="M65" s="51"/>
      <c r="N65" s="68"/>
      <c r="O65" s="47">
        <v>2.5</v>
      </c>
    </row>
    <row r="66" spans="1:15" ht="12.75" x14ac:dyDescent="0.2">
      <c r="A66" s="52"/>
      <c r="B66" s="53" t="s">
        <v>119</v>
      </c>
      <c r="C66" s="69">
        <v>205522</v>
      </c>
      <c r="D66" s="69">
        <v>51646</v>
      </c>
      <c r="E66" s="69">
        <v>1496830</v>
      </c>
      <c r="F66" s="69">
        <v>429732</v>
      </c>
      <c r="G66" s="66">
        <v>0.13730000000000001</v>
      </c>
      <c r="H66" s="66">
        <v>0.1202</v>
      </c>
      <c r="I66" s="43"/>
      <c r="J66" s="100"/>
      <c r="K66" s="44"/>
      <c r="L66" s="44"/>
      <c r="M66" s="72"/>
      <c r="N66" s="46"/>
      <c r="O66" s="47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Normal="100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O20" sqref="O20"/>
    </sheetView>
  </sheetViews>
  <sheetFormatPr defaultRowHeight="12.75" x14ac:dyDescent="0.2"/>
  <cols>
    <col min="1" max="1" width="10.6640625" style="1" customWidth="1"/>
    <col min="2" max="2" width="30.33203125" customWidth="1"/>
    <col min="3" max="3" width="13.1640625" customWidth="1"/>
    <col min="4" max="4" width="10.5" customWidth="1"/>
    <col min="5" max="5" width="12.5" customWidth="1"/>
    <col min="6" max="7" width="12.6640625" customWidth="1"/>
    <col min="8" max="8" width="12.5" style="98" customWidth="1"/>
    <col min="9" max="9" width="11" style="59" customWidth="1"/>
    <col min="10" max="10" width="14" style="59" customWidth="1"/>
    <col min="11" max="11" width="11.33203125" style="59" customWidth="1"/>
    <col min="12" max="12" width="10.33203125" style="59" customWidth="1"/>
    <col min="13" max="13" width="10.1640625" style="61" customWidth="1"/>
    <col min="14" max="14" width="12.5" style="61" customWidth="1"/>
    <col min="15" max="15" width="14.6640625" style="59" customWidth="1"/>
    <col min="254" max="254" width="10.6640625" customWidth="1"/>
    <col min="255" max="255" width="30.33203125" customWidth="1"/>
    <col min="256" max="256" width="13.1640625" customWidth="1"/>
    <col min="257" max="257" width="10.5" customWidth="1"/>
    <col min="258" max="258" width="12.5" customWidth="1"/>
    <col min="259" max="260" width="12.6640625" customWidth="1"/>
    <col min="261" max="261" width="12.5" customWidth="1"/>
    <col min="262" max="262" width="11" customWidth="1"/>
    <col min="263" max="263" width="14" customWidth="1"/>
    <col min="264" max="264" width="11.33203125" customWidth="1"/>
    <col min="265" max="265" width="10.33203125" customWidth="1"/>
    <col min="266" max="266" width="10.1640625" customWidth="1"/>
    <col min="267" max="267" width="12.5" customWidth="1"/>
    <col min="268" max="268" width="14.6640625" customWidth="1"/>
    <col min="510" max="510" width="10.6640625" customWidth="1"/>
    <col min="511" max="511" width="30.33203125" customWidth="1"/>
    <col min="512" max="512" width="13.1640625" customWidth="1"/>
    <col min="513" max="513" width="10.5" customWidth="1"/>
    <col min="514" max="514" width="12.5" customWidth="1"/>
    <col min="515" max="516" width="12.6640625" customWidth="1"/>
    <col min="517" max="517" width="12.5" customWidth="1"/>
    <col min="518" max="518" width="11" customWidth="1"/>
    <col min="519" max="519" width="14" customWidth="1"/>
    <col min="520" max="520" width="11.33203125" customWidth="1"/>
    <col min="521" max="521" width="10.33203125" customWidth="1"/>
    <col min="522" max="522" width="10.1640625" customWidth="1"/>
    <col min="523" max="523" width="12.5" customWidth="1"/>
    <col min="524" max="524" width="14.6640625" customWidth="1"/>
    <col min="766" max="766" width="10.6640625" customWidth="1"/>
    <col min="767" max="767" width="30.33203125" customWidth="1"/>
    <col min="768" max="768" width="13.1640625" customWidth="1"/>
    <col min="769" max="769" width="10.5" customWidth="1"/>
    <col min="770" max="770" width="12.5" customWidth="1"/>
    <col min="771" max="772" width="12.6640625" customWidth="1"/>
    <col min="773" max="773" width="12.5" customWidth="1"/>
    <col min="774" max="774" width="11" customWidth="1"/>
    <col min="775" max="775" width="14" customWidth="1"/>
    <col min="776" max="776" width="11.33203125" customWidth="1"/>
    <col min="777" max="777" width="10.33203125" customWidth="1"/>
    <col min="778" max="778" width="10.1640625" customWidth="1"/>
    <col min="779" max="779" width="12.5" customWidth="1"/>
    <col min="780" max="780" width="14.6640625" customWidth="1"/>
    <col min="1022" max="1022" width="10.6640625" customWidth="1"/>
    <col min="1023" max="1023" width="30.33203125" customWidth="1"/>
    <col min="1024" max="1024" width="13.1640625" customWidth="1"/>
    <col min="1025" max="1025" width="10.5" customWidth="1"/>
    <col min="1026" max="1026" width="12.5" customWidth="1"/>
    <col min="1027" max="1028" width="12.6640625" customWidth="1"/>
    <col min="1029" max="1029" width="12.5" customWidth="1"/>
    <col min="1030" max="1030" width="11" customWidth="1"/>
    <col min="1031" max="1031" width="14" customWidth="1"/>
    <col min="1032" max="1032" width="11.33203125" customWidth="1"/>
    <col min="1033" max="1033" width="10.33203125" customWidth="1"/>
    <col min="1034" max="1034" width="10.1640625" customWidth="1"/>
    <col min="1035" max="1035" width="12.5" customWidth="1"/>
    <col min="1036" max="1036" width="14.6640625" customWidth="1"/>
    <col min="1278" max="1278" width="10.6640625" customWidth="1"/>
    <col min="1279" max="1279" width="30.33203125" customWidth="1"/>
    <col min="1280" max="1280" width="13.1640625" customWidth="1"/>
    <col min="1281" max="1281" width="10.5" customWidth="1"/>
    <col min="1282" max="1282" width="12.5" customWidth="1"/>
    <col min="1283" max="1284" width="12.6640625" customWidth="1"/>
    <col min="1285" max="1285" width="12.5" customWidth="1"/>
    <col min="1286" max="1286" width="11" customWidth="1"/>
    <col min="1287" max="1287" width="14" customWidth="1"/>
    <col min="1288" max="1288" width="11.33203125" customWidth="1"/>
    <col min="1289" max="1289" width="10.33203125" customWidth="1"/>
    <col min="1290" max="1290" width="10.1640625" customWidth="1"/>
    <col min="1291" max="1291" width="12.5" customWidth="1"/>
    <col min="1292" max="1292" width="14.6640625" customWidth="1"/>
    <col min="1534" max="1534" width="10.6640625" customWidth="1"/>
    <col min="1535" max="1535" width="30.33203125" customWidth="1"/>
    <col min="1536" max="1536" width="13.1640625" customWidth="1"/>
    <col min="1537" max="1537" width="10.5" customWidth="1"/>
    <col min="1538" max="1538" width="12.5" customWidth="1"/>
    <col min="1539" max="1540" width="12.6640625" customWidth="1"/>
    <col min="1541" max="1541" width="12.5" customWidth="1"/>
    <col min="1542" max="1542" width="11" customWidth="1"/>
    <col min="1543" max="1543" width="14" customWidth="1"/>
    <col min="1544" max="1544" width="11.33203125" customWidth="1"/>
    <col min="1545" max="1545" width="10.33203125" customWidth="1"/>
    <col min="1546" max="1546" width="10.1640625" customWidth="1"/>
    <col min="1547" max="1547" width="12.5" customWidth="1"/>
    <col min="1548" max="1548" width="14.6640625" customWidth="1"/>
    <col min="1790" max="1790" width="10.6640625" customWidth="1"/>
    <col min="1791" max="1791" width="30.33203125" customWidth="1"/>
    <col min="1792" max="1792" width="13.1640625" customWidth="1"/>
    <col min="1793" max="1793" width="10.5" customWidth="1"/>
    <col min="1794" max="1794" width="12.5" customWidth="1"/>
    <col min="1795" max="1796" width="12.6640625" customWidth="1"/>
    <col min="1797" max="1797" width="12.5" customWidth="1"/>
    <col min="1798" max="1798" width="11" customWidth="1"/>
    <col min="1799" max="1799" width="14" customWidth="1"/>
    <col min="1800" max="1800" width="11.33203125" customWidth="1"/>
    <col min="1801" max="1801" width="10.33203125" customWidth="1"/>
    <col min="1802" max="1802" width="10.1640625" customWidth="1"/>
    <col min="1803" max="1803" width="12.5" customWidth="1"/>
    <col min="1804" max="1804" width="14.6640625" customWidth="1"/>
    <col min="2046" max="2046" width="10.6640625" customWidth="1"/>
    <col min="2047" max="2047" width="30.33203125" customWidth="1"/>
    <col min="2048" max="2048" width="13.1640625" customWidth="1"/>
    <col min="2049" max="2049" width="10.5" customWidth="1"/>
    <col min="2050" max="2050" width="12.5" customWidth="1"/>
    <col min="2051" max="2052" width="12.6640625" customWidth="1"/>
    <col min="2053" max="2053" width="12.5" customWidth="1"/>
    <col min="2054" max="2054" width="11" customWidth="1"/>
    <col min="2055" max="2055" width="14" customWidth="1"/>
    <col min="2056" max="2056" width="11.33203125" customWidth="1"/>
    <col min="2057" max="2057" width="10.33203125" customWidth="1"/>
    <col min="2058" max="2058" width="10.1640625" customWidth="1"/>
    <col min="2059" max="2059" width="12.5" customWidth="1"/>
    <col min="2060" max="2060" width="14.6640625" customWidth="1"/>
    <col min="2302" max="2302" width="10.6640625" customWidth="1"/>
    <col min="2303" max="2303" width="30.33203125" customWidth="1"/>
    <col min="2304" max="2304" width="13.1640625" customWidth="1"/>
    <col min="2305" max="2305" width="10.5" customWidth="1"/>
    <col min="2306" max="2306" width="12.5" customWidth="1"/>
    <col min="2307" max="2308" width="12.6640625" customWidth="1"/>
    <col min="2309" max="2309" width="12.5" customWidth="1"/>
    <col min="2310" max="2310" width="11" customWidth="1"/>
    <col min="2311" max="2311" width="14" customWidth="1"/>
    <col min="2312" max="2312" width="11.33203125" customWidth="1"/>
    <col min="2313" max="2313" width="10.33203125" customWidth="1"/>
    <col min="2314" max="2314" width="10.1640625" customWidth="1"/>
    <col min="2315" max="2315" width="12.5" customWidth="1"/>
    <col min="2316" max="2316" width="14.6640625" customWidth="1"/>
    <col min="2558" max="2558" width="10.6640625" customWidth="1"/>
    <col min="2559" max="2559" width="30.33203125" customWidth="1"/>
    <col min="2560" max="2560" width="13.1640625" customWidth="1"/>
    <col min="2561" max="2561" width="10.5" customWidth="1"/>
    <col min="2562" max="2562" width="12.5" customWidth="1"/>
    <col min="2563" max="2564" width="12.6640625" customWidth="1"/>
    <col min="2565" max="2565" width="12.5" customWidth="1"/>
    <col min="2566" max="2566" width="11" customWidth="1"/>
    <col min="2567" max="2567" width="14" customWidth="1"/>
    <col min="2568" max="2568" width="11.33203125" customWidth="1"/>
    <col min="2569" max="2569" width="10.33203125" customWidth="1"/>
    <col min="2570" max="2570" width="10.1640625" customWidth="1"/>
    <col min="2571" max="2571" width="12.5" customWidth="1"/>
    <col min="2572" max="2572" width="14.6640625" customWidth="1"/>
    <col min="2814" max="2814" width="10.6640625" customWidth="1"/>
    <col min="2815" max="2815" width="30.33203125" customWidth="1"/>
    <col min="2816" max="2816" width="13.1640625" customWidth="1"/>
    <col min="2817" max="2817" width="10.5" customWidth="1"/>
    <col min="2818" max="2818" width="12.5" customWidth="1"/>
    <col min="2819" max="2820" width="12.6640625" customWidth="1"/>
    <col min="2821" max="2821" width="12.5" customWidth="1"/>
    <col min="2822" max="2822" width="11" customWidth="1"/>
    <col min="2823" max="2823" width="14" customWidth="1"/>
    <col min="2824" max="2824" width="11.33203125" customWidth="1"/>
    <col min="2825" max="2825" width="10.33203125" customWidth="1"/>
    <col min="2826" max="2826" width="10.1640625" customWidth="1"/>
    <col min="2827" max="2827" width="12.5" customWidth="1"/>
    <col min="2828" max="2828" width="14.6640625" customWidth="1"/>
    <col min="3070" max="3070" width="10.6640625" customWidth="1"/>
    <col min="3071" max="3071" width="30.33203125" customWidth="1"/>
    <col min="3072" max="3072" width="13.1640625" customWidth="1"/>
    <col min="3073" max="3073" width="10.5" customWidth="1"/>
    <col min="3074" max="3074" width="12.5" customWidth="1"/>
    <col min="3075" max="3076" width="12.6640625" customWidth="1"/>
    <col min="3077" max="3077" width="12.5" customWidth="1"/>
    <col min="3078" max="3078" width="11" customWidth="1"/>
    <col min="3079" max="3079" width="14" customWidth="1"/>
    <col min="3080" max="3080" width="11.33203125" customWidth="1"/>
    <col min="3081" max="3081" width="10.33203125" customWidth="1"/>
    <col min="3082" max="3082" width="10.1640625" customWidth="1"/>
    <col min="3083" max="3083" width="12.5" customWidth="1"/>
    <col min="3084" max="3084" width="14.6640625" customWidth="1"/>
    <col min="3326" max="3326" width="10.6640625" customWidth="1"/>
    <col min="3327" max="3327" width="30.33203125" customWidth="1"/>
    <col min="3328" max="3328" width="13.1640625" customWidth="1"/>
    <col min="3329" max="3329" width="10.5" customWidth="1"/>
    <col min="3330" max="3330" width="12.5" customWidth="1"/>
    <col min="3331" max="3332" width="12.6640625" customWidth="1"/>
    <col min="3333" max="3333" width="12.5" customWidth="1"/>
    <col min="3334" max="3334" width="11" customWidth="1"/>
    <col min="3335" max="3335" width="14" customWidth="1"/>
    <col min="3336" max="3336" width="11.33203125" customWidth="1"/>
    <col min="3337" max="3337" width="10.33203125" customWidth="1"/>
    <col min="3338" max="3338" width="10.1640625" customWidth="1"/>
    <col min="3339" max="3339" width="12.5" customWidth="1"/>
    <col min="3340" max="3340" width="14.6640625" customWidth="1"/>
    <col min="3582" max="3582" width="10.6640625" customWidth="1"/>
    <col min="3583" max="3583" width="30.33203125" customWidth="1"/>
    <col min="3584" max="3584" width="13.1640625" customWidth="1"/>
    <col min="3585" max="3585" width="10.5" customWidth="1"/>
    <col min="3586" max="3586" width="12.5" customWidth="1"/>
    <col min="3587" max="3588" width="12.6640625" customWidth="1"/>
    <col min="3589" max="3589" width="12.5" customWidth="1"/>
    <col min="3590" max="3590" width="11" customWidth="1"/>
    <col min="3591" max="3591" width="14" customWidth="1"/>
    <col min="3592" max="3592" width="11.33203125" customWidth="1"/>
    <col min="3593" max="3593" width="10.33203125" customWidth="1"/>
    <col min="3594" max="3594" width="10.1640625" customWidth="1"/>
    <col min="3595" max="3595" width="12.5" customWidth="1"/>
    <col min="3596" max="3596" width="14.6640625" customWidth="1"/>
    <col min="3838" max="3838" width="10.6640625" customWidth="1"/>
    <col min="3839" max="3839" width="30.33203125" customWidth="1"/>
    <col min="3840" max="3840" width="13.1640625" customWidth="1"/>
    <col min="3841" max="3841" width="10.5" customWidth="1"/>
    <col min="3842" max="3842" width="12.5" customWidth="1"/>
    <col min="3843" max="3844" width="12.6640625" customWidth="1"/>
    <col min="3845" max="3845" width="12.5" customWidth="1"/>
    <col min="3846" max="3846" width="11" customWidth="1"/>
    <col min="3847" max="3847" width="14" customWidth="1"/>
    <col min="3848" max="3848" width="11.33203125" customWidth="1"/>
    <col min="3849" max="3849" width="10.33203125" customWidth="1"/>
    <col min="3850" max="3850" width="10.1640625" customWidth="1"/>
    <col min="3851" max="3851" width="12.5" customWidth="1"/>
    <col min="3852" max="3852" width="14.6640625" customWidth="1"/>
    <col min="4094" max="4094" width="10.6640625" customWidth="1"/>
    <col min="4095" max="4095" width="30.33203125" customWidth="1"/>
    <col min="4096" max="4096" width="13.1640625" customWidth="1"/>
    <col min="4097" max="4097" width="10.5" customWidth="1"/>
    <col min="4098" max="4098" width="12.5" customWidth="1"/>
    <col min="4099" max="4100" width="12.6640625" customWidth="1"/>
    <col min="4101" max="4101" width="12.5" customWidth="1"/>
    <col min="4102" max="4102" width="11" customWidth="1"/>
    <col min="4103" max="4103" width="14" customWidth="1"/>
    <col min="4104" max="4104" width="11.33203125" customWidth="1"/>
    <col min="4105" max="4105" width="10.33203125" customWidth="1"/>
    <col min="4106" max="4106" width="10.1640625" customWidth="1"/>
    <col min="4107" max="4107" width="12.5" customWidth="1"/>
    <col min="4108" max="4108" width="14.6640625" customWidth="1"/>
    <col min="4350" max="4350" width="10.6640625" customWidth="1"/>
    <col min="4351" max="4351" width="30.33203125" customWidth="1"/>
    <col min="4352" max="4352" width="13.1640625" customWidth="1"/>
    <col min="4353" max="4353" width="10.5" customWidth="1"/>
    <col min="4354" max="4354" width="12.5" customWidth="1"/>
    <col min="4355" max="4356" width="12.6640625" customWidth="1"/>
    <col min="4357" max="4357" width="12.5" customWidth="1"/>
    <col min="4358" max="4358" width="11" customWidth="1"/>
    <col min="4359" max="4359" width="14" customWidth="1"/>
    <col min="4360" max="4360" width="11.33203125" customWidth="1"/>
    <col min="4361" max="4361" width="10.33203125" customWidth="1"/>
    <col min="4362" max="4362" width="10.1640625" customWidth="1"/>
    <col min="4363" max="4363" width="12.5" customWidth="1"/>
    <col min="4364" max="4364" width="14.6640625" customWidth="1"/>
    <col min="4606" max="4606" width="10.6640625" customWidth="1"/>
    <col min="4607" max="4607" width="30.33203125" customWidth="1"/>
    <col min="4608" max="4608" width="13.1640625" customWidth="1"/>
    <col min="4609" max="4609" width="10.5" customWidth="1"/>
    <col min="4610" max="4610" width="12.5" customWidth="1"/>
    <col min="4611" max="4612" width="12.6640625" customWidth="1"/>
    <col min="4613" max="4613" width="12.5" customWidth="1"/>
    <col min="4614" max="4614" width="11" customWidth="1"/>
    <col min="4615" max="4615" width="14" customWidth="1"/>
    <col min="4616" max="4616" width="11.33203125" customWidth="1"/>
    <col min="4617" max="4617" width="10.33203125" customWidth="1"/>
    <col min="4618" max="4618" width="10.1640625" customWidth="1"/>
    <col min="4619" max="4619" width="12.5" customWidth="1"/>
    <col min="4620" max="4620" width="14.6640625" customWidth="1"/>
    <col min="4862" max="4862" width="10.6640625" customWidth="1"/>
    <col min="4863" max="4863" width="30.33203125" customWidth="1"/>
    <col min="4864" max="4864" width="13.1640625" customWidth="1"/>
    <col min="4865" max="4865" width="10.5" customWidth="1"/>
    <col min="4866" max="4866" width="12.5" customWidth="1"/>
    <col min="4867" max="4868" width="12.6640625" customWidth="1"/>
    <col min="4869" max="4869" width="12.5" customWidth="1"/>
    <col min="4870" max="4870" width="11" customWidth="1"/>
    <col min="4871" max="4871" width="14" customWidth="1"/>
    <col min="4872" max="4872" width="11.33203125" customWidth="1"/>
    <col min="4873" max="4873" width="10.33203125" customWidth="1"/>
    <col min="4874" max="4874" width="10.1640625" customWidth="1"/>
    <col min="4875" max="4875" width="12.5" customWidth="1"/>
    <col min="4876" max="4876" width="14.6640625" customWidth="1"/>
    <col min="5118" max="5118" width="10.6640625" customWidth="1"/>
    <col min="5119" max="5119" width="30.33203125" customWidth="1"/>
    <col min="5120" max="5120" width="13.1640625" customWidth="1"/>
    <col min="5121" max="5121" width="10.5" customWidth="1"/>
    <col min="5122" max="5122" width="12.5" customWidth="1"/>
    <col min="5123" max="5124" width="12.6640625" customWidth="1"/>
    <col min="5125" max="5125" width="12.5" customWidth="1"/>
    <col min="5126" max="5126" width="11" customWidth="1"/>
    <col min="5127" max="5127" width="14" customWidth="1"/>
    <col min="5128" max="5128" width="11.33203125" customWidth="1"/>
    <col min="5129" max="5129" width="10.33203125" customWidth="1"/>
    <col min="5130" max="5130" width="10.1640625" customWidth="1"/>
    <col min="5131" max="5131" width="12.5" customWidth="1"/>
    <col min="5132" max="5132" width="14.6640625" customWidth="1"/>
    <col min="5374" max="5374" width="10.6640625" customWidth="1"/>
    <col min="5375" max="5375" width="30.33203125" customWidth="1"/>
    <col min="5376" max="5376" width="13.1640625" customWidth="1"/>
    <col min="5377" max="5377" width="10.5" customWidth="1"/>
    <col min="5378" max="5378" width="12.5" customWidth="1"/>
    <col min="5379" max="5380" width="12.6640625" customWidth="1"/>
    <col min="5381" max="5381" width="12.5" customWidth="1"/>
    <col min="5382" max="5382" width="11" customWidth="1"/>
    <col min="5383" max="5383" width="14" customWidth="1"/>
    <col min="5384" max="5384" width="11.33203125" customWidth="1"/>
    <col min="5385" max="5385" width="10.33203125" customWidth="1"/>
    <col min="5386" max="5386" width="10.1640625" customWidth="1"/>
    <col min="5387" max="5387" width="12.5" customWidth="1"/>
    <col min="5388" max="5388" width="14.6640625" customWidth="1"/>
    <col min="5630" max="5630" width="10.6640625" customWidth="1"/>
    <col min="5631" max="5631" width="30.33203125" customWidth="1"/>
    <col min="5632" max="5632" width="13.1640625" customWidth="1"/>
    <col min="5633" max="5633" width="10.5" customWidth="1"/>
    <col min="5634" max="5634" width="12.5" customWidth="1"/>
    <col min="5635" max="5636" width="12.6640625" customWidth="1"/>
    <col min="5637" max="5637" width="12.5" customWidth="1"/>
    <col min="5638" max="5638" width="11" customWidth="1"/>
    <col min="5639" max="5639" width="14" customWidth="1"/>
    <col min="5640" max="5640" width="11.33203125" customWidth="1"/>
    <col min="5641" max="5641" width="10.33203125" customWidth="1"/>
    <col min="5642" max="5642" width="10.1640625" customWidth="1"/>
    <col min="5643" max="5643" width="12.5" customWidth="1"/>
    <col min="5644" max="5644" width="14.6640625" customWidth="1"/>
    <col min="5886" max="5886" width="10.6640625" customWidth="1"/>
    <col min="5887" max="5887" width="30.33203125" customWidth="1"/>
    <col min="5888" max="5888" width="13.1640625" customWidth="1"/>
    <col min="5889" max="5889" width="10.5" customWidth="1"/>
    <col min="5890" max="5890" width="12.5" customWidth="1"/>
    <col min="5891" max="5892" width="12.6640625" customWidth="1"/>
    <col min="5893" max="5893" width="12.5" customWidth="1"/>
    <col min="5894" max="5894" width="11" customWidth="1"/>
    <col min="5895" max="5895" width="14" customWidth="1"/>
    <col min="5896" max="5896" width="11.33203125" customWidth="1"/>
    <col min="5897" max="5897" width="10.33203125" customWidth="1"/>
    <col min="5898" max="5898" width="10.1640625" customWidth="1"/>
    <col min="5899" max="5899" width="12.5" customWidth="1"/>
    <col min="5900" max="5900" width="14.6640625" customWidth="1"/>
    <col min="6142" max="6142" width="10.6640625" customWidth="1"/>
    <col min="6143" max="6143" width="30.33203125" customWidth="1"/>
    <col min="6144" max="6144" width="13.1640625" customWidth="1"/>
    <col min="6145" max="6145" width="10.5" customWidth="1"/>
    <col min="6146" max="6146" width="12.5" customWidth="1"/>
    <col min="6147" max="6148" width="12.6640625" customWidth="1"/>
    <col min="6149" max="6149" width="12.5" customWidth="1"/>
    <col min="6150" max="6150" width="11" customWidth="1"/>
    <col min="6151" max="6151" width="14" customWidth="1"/>
    <col min="6152" max="6152" width="11.33203125" customWidth="1"/>
    <col min="6153" max="6153" width="10.33203125" customWidth="1"/>
    <col min="6154" max="6154" width="10.1640625" customWidth="1"/>
    <col min="6155" max="6155" width="12.5" customWidth="1"/>
    <col min="6156" max="6156" width="14.6640625" customWidth="1"/>
    <col min="6398" max="6398" width="10.6640625" customWidth="1"/>
    <col min="6399" max="6399" width="30.33203125" customWidth="1"/>
    <col min="6400" max="6400" width="13.1640625" customWidth="1"/>
    <col min="6401" max="6401" width="10.5" customWidth="1"/>
    <col min="6402" max="6402" width="12.5" customWidth="1"/>
    <col min="6403" max="6404" width="12.6640625" customWidth="1"/>
    <col min="6405" max="6405" width="12.5" customWidth="1"/>
    <col min="6406" max="6406" width="11" customWidth="1"/>
    <col min="6407" max="6407" width="14" customWidth="1"/>
    <col min="6408" max="6408" width="11.33203125" customWidth="1"/>
    <col min="6409" max="6409" width="10.33203125" customWidth="1"/>
    <col min="6410" max="6410" width="10.1640625" customWidth="1"/>
    <col min="6411" max="6411" width="12.5" customWidth="1"/>
    <col min="6412" max="6412" width="14.6640625" customWidth="1"/>
    <col min="6654" max="6654" width="10.6640625" customWidth="1"/>
    <col min="6655" max="6655" width="30.33203125" customWidth="1"/>
    <col min="6656" max="6656" width="13.1640625" customWidth="1"/>
    <col min="6657" max="6657" width="10.5" customWidth="1"/>
    <col min="6658" max="6658" width="12.5" customWidth="1"/>
    <col min="6659" max="6660" width="12.6640625" customWidth="1"/>
    <col min="6661" max="6661" width="12.5" customWidth="1"/>
    <col min="6662" max="6662" width="11" customWidth="1"/>
    <col min="6663" max="6663" width="14" customWidth="1"/>
    <col min="6664" max="6664" width="11.33203125" customWidth="1"/>
    <col min="6665" max="6665" width="10.33203125" customWidth="1"/>
    <col min="6666" max="6666" width="10.1640625" customWidth="1"/>
    <col min="6667" max="6667" width="12.5" customWidth="1"/>
    <col min="6668" max="6668" width="14.6640625" customWidth="1"/>
    <col min="6910" max="6910" width="10.6640625" customWidth="1"/>
    <col min="6911" max="6911" width="30.33203125" customWidth="1"/>
    <col min="6912" max="6912" width="13.1640625" customWidth="1"/>
    <col min="6913" max="6913" width="10.5" customWidth="1"/>
    <col min="6914" max="6914" width="12.5" customWidth="1"/>
    <col min="6915" max="6916" width="12.6640625" customWidth="1"/>
    <col min="6917" max="6917" width="12.5" customWidth="1"/>
    <col min="6918" max="6918" width="11" customWidth="1"/>
    <col min="6919" max="6919" width="14" customWidth="1"/>
    <col min="6920" max="6920" width="11.33203125" customWidth="1"/>
    <col min="6921" max="6921" width="10.33203125" customWidth="1"/>
    <col min="6922" max="6922" width="10.1640625" customWidth="1"/>
    <col min="6923" max="6923" width="12.5" customWidth="1"/>
    <col min="6924" max="6924" width="14.6640625" customWidth="1"/>
    <col min="7166" max="7166" width="10.6640625" customWidth="1"/>
    <col min="7167" max="7167" width="30.33203125" customWidth="1"/>
    <col min="7168" max="7168" width="13.1640625" customWidth="1"/>
    <col min="7169" max="7169" width="10.5" customWidth="1"/>
    <col min="7170" max="7170" width="12.5" customWidth="1"/>
    <col min="7171" max="7172" width="12.6640625" customWidth="1"/>
    <col min="7173" max="7173" width="12.5" customWidth="1"/>
    <col min="7174" max="7174" width="11" customWidth="1"/>
    <col min="7175" max="7175" width="14" customWidth="1"/>
    <col min="7176" max="7176" width="11.33203125" customWidth="1"/>
    <col min="7177" max="7177" width="10.33203125" customWidth="1"/>
    <col min="7178" max="7178" width="10.1640625" customWidth="1"/>
    <col min="7179" max="7179" width="12.5" customWidth="1"/>
    <col min="7180" max="7180" width="14.6640625" customWidth="1"/>
    <col min="7422" max="7422" width="10.6640625" customWidth="1"/>
    <col min="7423" max="7423" width="30.33203125" customWidth="1"/>
    <col min="7424" max="7424" width="13.1640625" customWidth="1"/>
    <col min="7425" max="7425" width="10.5" customWidth="1"/>
    <col min="7426" max="7426" width="12.5" customWidth="1"/>
    <col min="7427" max="7428" width="12.6640625" customWidth="1"/>
    <col min="7429" max="7429" width="12.5" customWidth="1"/>
    <col min="7430" max="7430" width="11" customWidth="1"/>
    <col min="7431" max="7431" width="14" customWidth="1"/>
    <col min="7432" max="7432" width="11.33203125" customWidth="1"/>
    <col min="7433" max="7433" width="10.33203125" customWidth="1"/>
    <col min="7434" max="7434" width="10.1640625" customWidth="1"/>
    <col min="7435" max="7435" width="12.5" customWidth="1"/>
    <col min="7436" max="7436" width="14.6640625" customWidth="1"/>
    <col min="7678" max="7678" width="10.6640625" customWidth="1"/>
    <col min="7679" max="7679" width="30.33203125" customWidth="1"/>
    <col min="7680" max="7680" width="13.1640625" customWidth="1"/>
    <col min="7681" max="7681" width="10.5" customWidth="1"/>
    <col min="7682" max="7682" width="12.5" customWidth="1"/>
    <col min="7683" max="7684" width="12.6640625" customWidth="1"/>
    <col min="7685" max="7685" width="12.5" customWidth="1"/>
    <col min="7686" max="7686" width="11" customWidth="1"/>
    <col min="7687" max="7687" width="14" customWidth="1"/>
    <col min="7688" max="7688" width="11.33203125" customWidth="1"/>
    <col min="7689" max="7689" width="10.33203125" customWidth="1"/>
    <col min="7690" max="7690" width="10.1640625" customWidth="1"/>
    <col min="7691" max="7691" width="12.5" customWidth="1"/>
    <col min="7692" max="7692" width="14.6640625" customWidth="1"/>
    <col min="7934" max="7934" width="10.6640625" customWidth="1"/>
    <col min="7935" max="7935" width="30.33203125" customWidth="1"/>
    <col min="7936" max="7936" width="13.1640625" customWidth="1"/>
    <col min="7937" max="7937" width="10.5" customWidth="1"/>
    <col min="7938" max="7938" width="12.5" customWidth="1"/>
    <col min="7939" max="7940" width="12.6640625" customWidth="1"/>
    <col min="7941" max="7941" width="12.5" customWidth="1"/>
    <col min="7942" max="7942" width="11" customWidth="1"/>
    <col min="7943" max="7943" width="14" customWidth="1"/>
    <col min="7944" max="7944" width="11.33203125" customWidth="1"/>
    <col min="7945" max="7945" width="10.33203125" customWidth="1"/>
    <col min="7946" max="7946" width="10.1640625" customWidth="1"/>
    <col min="7947" max="7947" width="12.5" customWidth="1"/>
    <col min="7948" max="7948" width="14.6640625" customWidth="1"/>
    <col min="8190" max="8190" width="10.6640625" customWidth="1"/>
    <col min="8191" max="8191" width="30.33203125" customWidth="1"/>
    <col min="8192" max="8192" width="13.1640625" customWidth="1"/>
    <col min="8193" max="8193" width="10.5" customWidth="1"/>
    <col min="8194" max="8194" width="12.5" customWidth="1"/>
    <col min="8195" max="8196" width="12.6640625" customWidth="1"/>
    <col min="8197" max="8197" width="12.5" customWidth="1"/>
    <col min="8198" max="8198" width="11" customWidth="1"/>
    <col min="8199" max="8199" width="14" customWidth="1"/>
    <col min="8200" max="8200" width="11.33203125" customWidth="1"/>
    <col min="8201" max="8201" width="10.33203125" customWidth="1"/>
    <col min="8202" max="8202" width="10.1640625" customWidth="1"/>
    <col min="8203" max="8203" width="12.5" customWidth="1"/>
    <col min="8204" max="8204" width="14.6640625" customWidth="1"/>
    <col min="8446" max="8446" width="10.6640625" customWidth="1"/>
    <col min="8447" max="8447" width="30.33203125" customWidth="1"/>
    <col min="8448" max="8448" width="13.1640625" customWidth="1"/>
    <col min="8449" max="8449" width="10.5" customWidth="1"/>
    <col min="8450" max="8450" width="12.5" customWidth="1"/>
    <col min="8451" max="8452" width="12.6640625" customWidth="1"/>
    <col min="8453" max="8453" width="12.5" customWidth="1"/>
    <col min="8454" max="8454" width="11" customWidth="1"/>
    <col min="8455" max="8455" width="14" customWidth="1"/>
    <col min="8456" max="8456" width="11.33203125" customWidth="1"/>
    <col min="8457" max="8457" width="10.33203125" customWidth="1"/>
    <col min="8458" max="8458" width="10.1640625" customWidth="1"/>
    <col min="8459" max="8459" width="12.5" customWidth="1"/>
    <col min="8460" max="8460" width="14.6640625" customWidth="1"/>
    <col min="8702" max="8702" width="10.6640625" customWidth="1"/>
    <col min="8703" max="8703" width="30.33203125" customWidth="1"/>
    <col min="8704" max="8704" width="13.1640625" customWidth="1"/>
    <col min="8705" max="8705" width="10.5" customWidth="1"/>
    <col min="8706" max="8706" width="12.5" customWidth="1"/>
    <col min="8707" max="8708" width="12.6640625" customWidth="1"/>
    <col min="8709" max="8709" width="12.5" customWidth="1"/>
    <col min="8710" max="8710" width="11" customWidth="1"/>
    <col min="8711" max="8711" width="14" customWidth="1"/>
    <col min="8712" max="8712" width="11.33203125" customWidth="1"/>
    <col min="8713" max="8713" width="10.33203125" customWidth="1"/>
    <col min="8714" max="8714" width="10.1640625" customWidth="1"/>
    <col min="8715" max="8715" width="12.5" customWidth="1"/>
    <col min="8716" max="8716" width="14.6640625" customWidth="1"/>
    <col min="8958" max="8958" width="10.6640625" customWidth="1"/>
    <col min="8959" max="8959" width="30.33203125" customWidth="1"/>
    <col min="8960" max="8960" width="13.1640625" customWidth="1"/>
    <col min="8961" max="8961" width="10.5" customWidth="1"/>
    <col min="8962" max="8962" width="12.5" customWidth="1"/>
    <col min="8963" max="8964" width="12.6640625" customWidth="1"/>
    <col min="8965" max="8965" width="12.5" customWidth="1"/>
    <col min="8966" max="8966" width="11" customWidth="1"/>
    <col min="8967" max="8967" width="14" customWidth="1"/>
    <col min="8968" max="8968" width="11.33203125" customWidth="1"/>
    <col min="8969" max="8969" width="10.33203125" customWidth="1"/>
    <col min="8970" max="8970" width="10.1640625" customWidth="1"/>
    <col min="8971" max="8971" width="12.5" customWidth="1"/>
    <col min="8972" max="8972" width="14.6640625" customWidth="1"/>
    <col min="9214" max="9214" width="10.6640625" customWidth="1"/>
    <col min="9215" max="9215" width="30.33203125" customWidth="1"/>
    <col min="9216" max="9216" width="13.1640625" customWidth="1"/>
    <col min="9217" max="9217" width="10.5" customWidth="1"/>
    <col min="9218" max="9218" width="12.5" customWidth="1"/>
    <col min="9219" max="9220" width="12.6640625" customWidth="1"/>
    <col min="9221" max="9221" width="12.5" customWidth="1"/>
    <col min="9222" max="9222" width="11" customWidth="1"/>
    <col min="9223" max="9223" width="14" customWidth="1"/>
    <col min="9224" max="9224" width="11.33203125" customWidth="1"/>
    <col min="9225" max="9225" width="10.33203125" customWidth="1"/>
    <col min="9226" max="9226" width="10.1640625" customWidth="1"/>
    <col min="9227" max="9227" width="12.5" customWidth="1"/>
    <col min="9228" max="9228" width="14.6640625" customWidth="1"/>
    <col min="9470" max="9470" width="10.6640625" customWidth="1"/>
    <col min="9471" max="9471" width="30.33203125" customWidth="1"/>
    <col min="9472" max="9472" width="13.1640625" customWidth="1"/>
    <col min="9473" max="9473" width="10.5" customWidth="1"/>
    <col min="9474" max="9474" width="12.5" customWidth="1"/>
    <col min="9475" max="9476" width="12.6640625" customWidth="1"/>
    <col min="9477" max="9477" width="12.5" customWidth="1"/>
    <col min="9478" max="9478" width="11" customWidth="1"/>
    <col min="9479" max="9479" width="14" customWidth="1"/>
    <col min="9480" max="9480" width="11.33203125" customWidth="1"/>
    <col min="9481" max="9481" width="10.33203125" customWidth="1"/>
    <col min="9482" max="9482" width="10.1640625" customWidth="1"/>
    <col min="9483" max="9483" width="12.5" customWidth="1"/>
    <col min="9484" max="9484" width="14.6640625" customWidth="1"/>
    <col min="9726" max="9726" width="10.6640625" customWidth="1"/>
    <col min="9727" max="9727" width="30.33203125" customWidth="1"/>
    <col min="9728" max="9728" width="13.1640625" customWidth="1"/>
    <col min="9729" max="9729" width="10.5" customWidth="1"/>
    <col min="9730" max="9730" width="12.5" customWidth="1"/>
    <col min="9731" max="9732" width="12.6640625" customWidth="1"/>
    <col min="9733" max="9733" width="12.5" customWidth="1"/>
    <col min="9734" max="9734" width="11" customWidth="1"/>
    <col min="9735" max="9735" width="14" customWidth="1"/>
    <col min="9736" max="9736" width="11.33203125" customWidth="1"/>
    <col min="9737" max="9737" width="10.33203125" customWidth="1"/>
    <col min="9738" max="9738" width="10.1640625" customWidth="1"/>
    <col min="9739" max="9739" width="12.5" customWidth="1"/>
    <col min="9740" max="9740" width="14.6640625" customWidth="1"/>
    <col min="9982" max="9982" width="10.6640625" customWidth="1"/>
    <col min="9983" max="9983" width="30.33203125" customWidth="1"/>
    <col min="9984" max="9984" width="13.1640625" customWidth="1"/>
    <col min="9985" max="9985" width="10.5" customWidth="1"/>
    <col min="9986" max="9986" width="12.5" customWidth="1"/>
    <col min="9987" max="9988" width="12.6640625" customWidth="1"/>
    <col min="9989" max="9989" width="12.5" customWidth="1"/>
    <col min="9990" max="9990" width="11" customWidth="1"/>
    <col min="9991" max="9991" width="14" customWidth="1"/>
    <col min="9992" max="9992" width="11.33203125" customWidth="1"/>
    <col min="9993" max="9993" width="10.33203125" customWidth="1"/>
    <col min="9994" max="9994" width="10.1640625" customWidth="1"/>
    <col min="9995" max="9995" width="12.5" customWidth="1"/>
    <col min="9996" max="9996" width="14.6640625" customWidth="1"/>
    <col min="10238" max="10238" width="10.6640625" customWidth="1"/>
    <col min="10239" max="10239" width="30.33203125" customWidth="1"/>
    <col min="10240" max="10240" width="13.1640625" customWidth="1"/>
    <col min="10241" max="10241" width="10.5" customWidth="1"/>
    <col min="10242" max="10242" width="12.5" customWidth="1"/>
    <col min="10243" max="10244" width="12.6640625" customWidth="1"/>
    <col min="10245" max="10245" width="12.5" customWidth="1"/>
    <col min="10246" max="10246" width="11" customWidth="1"/>
    <col min="10247" max="10247" width="14" customWidth="1"/>
    <col min="10248" max="10248" width="11.33203125" customWidth="1"/>
    <col min="10249" max="10249" width="10.33203125" customWidth="1"/>
    <col min="10250" max="10250" width="10.1640625" customWidth="1"/>
    <col min="10251" max="10251" width="12.5" customWidth="1"/>
    <col min="10252" max="10252" width="14.6640625" customWidth="1"/>
    <col min="10494" max="10494" width="10.6640625" customWidth="1"/>
    <col min="10495" max="10495" width="30.33203125" customWidth="1"/>
    <col min="10496" max="10496" width="13.1640625" customWidth="1"/>
    <col min="10497" max="10497" width="10.5" customWidth="1"/>
    <col min="10498" max="10498" width="12.5" customWidth="1"/>
    <col min="10499" max="10500" width="12.6640625" customWidth="1"/>
    <col min="10501" max="10501" width="12.5" customWidth="1"/>
    <col min="10502" max="10502" width="11" customWidth="1"/>
    <col min="10503" max="10503" width="14" customWidth="1"/>
    <col min="10504" max="10504" width="11.33203125" customWidth="1"/>
    <col min="10505" max="10505" width="10.33203125" customWidth="1"/>
    <col min="10506" max="10506" width="10.1640625" customWidth="1"/>
    <col min="10507" max="10507" width="12.5" customWidth="1"/>
    <col min="10508" max="10508" width="14.6640625" customWidth="1"/>
    <col min="10750" max="10750" width="10.6640625" customWidth="1"/>
    <col min="10751" max="10751" width="30.33203125" customWidth="1"/>
    <col min="10752" max="10752" width="13.1640625" customWidth="1"/>
    <col min="10753" max="10753" width="10.5" customWidth="1"/>
    <col min="10754" max="10754" width="12.5" customWidth="1"/>
    <col min="10755" max="10756" width="12.6640625" customWidth="1"/>
    <col min="10757" max="10757" width="12.5" customWidth="1"/>
    <col min="10758" max="10758" width="11" customWidth="1"/>
    <col min="10759" max="10759" width="14" customWidth="1"/>
    <col min="10760" max="10760" width="11.33203125" customWidth="1"/>
    <col min="10761" max="10761" width="10.33203125" customWidth="1"/>
    <col min="10762" max="10762" width="10.1640625" customWidth="1"/>
    <col min="10763" max="10763" width="12.5" customWidth="1"/>
    <col min="10764" max="10764" width="14.6640625" customWidth="1"/>
    <col min="11006" max="11006" width="10.6640625" customWidth="1"/>
    <col min="11007" max="11007" width="30.33203125" customWidth="1"/>
    <col min="11008" max="11008" width="13.1640625" customWidth="1"/>
    <col min="11009" max="11009" width="10.5" customWidth="1"/>
    <col min="11010" max="11010" width="12.5" customWidth="1"/>
    <col min="11011" max="11012" width="12.6640625" customWidth="1"/>
    <col min="11013" max="11013" width="12.5" customWidth="1"/>
    <col min="11014" max="11014" width="11" customWidth="1"/>
    <col min="11015" max="11015" width="14" customWidth="1"/>
    <col min="11016" max="11016" width="11.33203125" customWidth="1"/>
    <col min="11017" max="11017" width="10.33203125" customWidth="1"/>
    <col min="11018" max="11018" width="10.1640625" customWidth="1"/>
    <col min="11019" max="11019" width="12.5" customWidth="1"/>
    <col min="11020" max="11020" width="14.6640625" customWidth="1"/>
    <col min="11262" max="11262" width="10.6640625" customWidth="1"/>
    <col min="11263" max="11263" width="30.33203125" customWidth="1"/>
    <col min="11264" max="11264" width="13.1640625" customWidth="1"/>
    <col min="11265" max="11265" width="10.5" customWidth="1"/>
    <col min="11266" max="11266" width="12.5" customWidth="1"/>
    <col min="11267" max="11268" width="12.6640625" customWidth="1"/>
    <col min="11269" max="11269" width="12.5" customWidth="1"/>
    <col min="11270" max="11270" width="11" customWidth="1"/>
    <col min="11271" max="11271" width="14" customWidth="1"/>
    <col min="11272" max="11272" width="11.33203125" customWidth="1"/>
    <col min="11273" max="11273" width="10.33203125" customWidth="1"/>
    <col min="11274" max="11274" width="10.1640625" customWidth="1"/>
    <col min="11275" max="11275" width="12.5" customWidth="1"/>
    <col min="11276" max="11276" width="14.6640625" customWidth="1"/>
    <col min="11518" max="11518" width="10.6640625" customWidth="1"/>
    <col min="11519" max="11519" width="30.33203125" customWidth="1"/>
    <col min="11520" max="11520" width="13.1640625" customWidth="1"/>
    <col min="11521" max="11521" width="10.5" customWidth="1"/>
    <col min="11522" max="11522" width="12.5" customWidth="1"/>
    <col min="11523" max="11524" width="12.6640625" customWidth="1"/>
    <col min="11525" max="11525" width="12.5" customWidth="1"/>
    <col min="11526" max="11526" width="11" customWidth="1"/>
    <col min="11527" max="11527" width="14" customWidth="1"/>
    <col min="11528" max="11528" width="11.33203125" customWidth="1"/>
    <col min="11529" max="11529" width="10.33203125" customWidth="1"/>
    <col min="11530" max="11530" width="10.1640625" customWidth="1"/>
    <col min="11531" max="11531" width="12.5" customWidth="1"/>
    <col min="11532" max="11532" width="14.6640625" customWidth="1"/>
    <col min="11774" max="11774" width="10.6640625" customWidth="1"/>
    <col min="11775" max="11775" width="30.33203125" customWidth="1"/>
    <col min="11776" max="11776" width="13.1640625" customWidth="1"/>
    <col min="11777" max="11777" width="10.5" customWidth="1"/>
    <col min="11778" max="11778" width="12.5" customWidth="1"/>
    <col min="11779" max="11780" width="12.6640625" customWidth="1"/>
    <col min="11781" max="11781" width="12.5" customWidth="1"/>
    <col min="11782" max="11782" width="11" customWidth="1"/>
    <col min="11783" max="11783" width="14" customWidth="1"/>
    <col min="11784" max="11784" width="11.33203125" customWidth="1"/>
    <col min="11785" max="11785" width="10.33203125" customWidth="1"/>
    <col min="11786" max="11786" width="10.1640625" customWidth="1"/>
    <col min="11787" max="11787" width="12.5" customWidth="1"/>
    <col min="11788" max="11788" width="14.6640625" customWidth="1"/>
    <col min="12030" max="12030" width="10.6640625" customWidth="1"/>
    <col min="12031" max="12031" width="30.33203125" customWidth="1"/>
    <col min="12032" max="12032" width="13.1640625" customWidth="1"/>
    <col min="12033" max="12033" width="10.5" customWidth="1"/>
    <col min="12034" max="12034" width="12.5" customWidth="1"/>
    <col min="12035" max="12036" width="12.6640625" customWidth="1"/>
    <col min="12037" max="12037" width="12.5" customWidth="1"/>
    <col min="12038" max="12038" width="11" customWidth="1"/>
    <col min="12039" max="12039" width="14" customWidth="1"/>
    <col min="12040" max="12040" width="11.33203125" customWidth="1"/>
    <col min="12041" max="12041" width="10.33203125" customWidth="1"/>
    <col min="12042" max="12042" width="10.1640625" customWidth="1"/>
    <col min="12043" max="12043" width="12.5" customWidth="1"/>
    <col min="12044" max="12044" width="14.6640625" customWidth="1"/>
    <col min="12286" max="12286" width="10.6640625" customWidth="1"/>
    <col min="12287" max="12287" width="30.33203125" customWidth="1"/>
    <col min="12288" max="12288" width="13.1640625" customWidth="1"/>
    <col min="12289" max="12289" width="10.5" customWidth="1"/>
    <col min="12290" max="12290" width="12.5" customWidth="1"/>
    <col min="12291" max="12292" width="12.6640625" customWidth="1"/>
    <col min="12293" max="12293" width="12.5" customWidth="1"/>
    <col min="12294" max="12294" width="11" customWidth="1"/>
    <col min="12295" max="12295" width="14" customWidth="1"/>
    <col min="12296" max="12296" width="11.33203125" customWidth="1"/>
    <col min="12297" max="12297" width="10.33203125" customWidth="1"/>
    <col min="12298" max="12298" width="10.1640625" customWidth="1"/>
    <col min="12299" max="12299" width="12.5" customWidth="1"/>
    <col min="12300" max="12300" width="14.6640625" customWidth="1"/>
    <col min="12542" max="12542" width="10.6640625" customWidth="1"/>
    <col min="12543" max="12543" width="30.33203125" customWidth="1"/>
    <col min="12544" max="12544" width="13.1640625" customWidth="1"/>
    <col min="12545" max="12545" width="10.5" customWidth="1"/>
    <col min="12546" max="12546" width="12.5" customWidth="1"/>
    <col min="12547" max="12548" width="12.6640625" customWidth="1"/>
    <col min="12549" max="12549" width="12.5" customWidth="1"/>
    <col min="12550" max="12550" width="11" customWidth="1"/>
    <col min="12551" max="12551" width="14" customWidth="1"/>
    <col min="12552" max="12552" width="11.33203125" customWidth="1"/>
    <col min="12553" max="12553" width="10.33203125" customWidth="1"/>
    <col min="12554" max="12554" width="10.1640625" customWidth="1"/>
    <col min="12555" max="12555" width="12.5" customWidth="1"/>
    <col min="12556" max="12556" width="14.6640625" customWidth="1"/>
    <col min="12798" max="12798" width="10.6640625" customWidth="1"/>
    <col min="12799" max="12799" width="30.33203125" customWidth="1"/>
    <col min="12800" max="12800" width="13.1640625" customWidth="1"/>
    <col min="12801" max="12801" width="10.5" customWidth="1"/>
    <col min="12802" max="12802" width="12.5" customWidth="1"/>
    <col min="12803" max="12804" width="12.6640625" customWidth="1"/>
    <col min="12805" max="12805" width="12.5" customWidth="1"/>
    <col min="12806" max="12806" width="11" customWidth="1"/>
    <col min="12807" max="12807" width="14" customWidth="1"/>
    <col min="12808" max="12808" width="11.33203125" customWidth="1"/>
    <col min="12809" max="12809" width="10.33203125" customWidth="1"/>
    <col min="12810" max="12810" width="10.1640625" customWidth="1"/>
    <col min="12811" max="12811" width="12.5" customWidth="1"/>
    <col min="12812" max="12812" width="14.6640625" customWidth="1"/>
    <col min="13054" max="13054" width="10.6640625" customWidth="1"/>
    <col min="13055" max="13055" width="30.33203125" customWidth="1"/>
    <col min="13056" max="13056" width="13.1640625" customWidth="1"/>
    <col min="13057" max="13057" width="10.5" customWidth="1"/>
    <col min="13058" max="13058" width="12.5" customWidth="1"/>
    <col min="13059" max="13060" width="12.6640625" customWidth="1"/>
    <col min="13061" max="13061" width="12.5" customWidth="1"/>
    <col min="13062" max="13062" width="11" customWidth="1"/>
    <col min="13063" max="13063" width="14" customWidth="1"/>
    <col min="13064" max="13064" width="11.33203125" customWidth="1"/>
    <col min="13065" max="13065" width="10.33203125" customWidth="1"/>
    <col min="13066" max="13066" width="10.1640625" customWidth="1"/>
    <col min="13067" max="13067" width="12.5" customWidth="1"/>
    <col min="13068" max="13068" width="14.6640625" customWidth="1"/>
    <col min="13310" max="13310" width="10.6640625" customWidth="1"/>
    <col min="13311" max="13311" width="30.33203125" customWidth="1"/>
    <col min="13312" max="13312" width="13.1640625" customWidth="1"/>
    <col min="13313" max="13313" width="10.5" customWidth="1"/>
    <col min="13314" max="13314" width="12.5" customWidth="1"/>
    <col min="13315" max="13316" width="12.6640625" customWidth="1"/>
    <col min="13317" max="13317" width="12.5" customWidth="1"/>
    <col min="13318" max="13318" width="11" customWidth="1"/>
    <col min="13319" max="13319" width="14" customWidth="1"/>
    <col min="13320" max="13320" width="11.33203125" customWidth="1"/>
    <col min="13321" max="13321" width="10.33203125" customWidth="1"/>
    <col min="13322" max="13322" width="10.1640625" customWidth="1"/>
    <col min="13323" max="13323" width="12.5" customWidth="1"/>
    <col min="13324" max="13324" width="14.6640625" customWidth="1"/>
    <col min="13566" max="13566" width="10.6640625" customWidth="1"/>
    <col min="13567" max="13567" width="30.33203125" customWidth="1"/>
    <col min="13568" max="13568" width="13.1640625" customWidth="1"/>
    <col min="13569" max="13569" width="10.5" customWidth="1"/>
    <col min="13570" max="13570" width="12.5" customWidth="1"/>
    <col min="13571" max="13572" width="12.6640625" customWidth="1"/>
    <col min="13573" max="13573" width="12.5" customWidth="1"/>
    <col min="13574" max="13574" width="11" customWidth="1"/>
    <col min="13575" max="13575" width="14" customWidth="1"/>
    <col min="13576" max="13576" width="11.33203125" customWidth="1"/>
    <col min="13577" max="13577" width="10.33203125" customWidth="1"/>
    <col min="13578" max="13578" width="10.1640625" customWidth="1"/>
    <col min="13579" max="13579" width="12.5" customWidth="1"/>
    <col min="13580" max="13580" width="14.6640625" customWidth="1"/>
    <col min="13822" max="13822" width="10.6640625" customWidth="1"/>
    <col min="13823" max="13823" width="30.33203125" customWidth="1"/>
    <col min="13824" max="13824" width="13.1640625" customWidth="1"/>
    <col min="13825" max="13825" width="10.5" customWidth="1"/>
    <col min="13826" max="13826" width="12.5" customWidth="1"/>
    <col min="13827" max="13828" width="12.6640625" customWidth="1"/>
    <col min="13829" max="13829" width="12.5" customWidth="1"/>
    <col min="13830" max="13830" width="11" customWidth="1"/>
    <col min="13831" max="13831" width="14" customWidth="1"/>
    <col min="13832" max="13832" width="11.33203125" customWidth="1"/>
    <col min="13833" max="13833" width="10.33203125" customWidth="1"/>
    <col min="13834" max="13834" width="10.1640625" customWidth="1"/>
    <col min="13835" max="13835" width="12.5" customWidth="1"/>
    <col min="13836" max="13836" width="14.6640625" customWidth="1"/>
    <col min="14078" max="14078" width="10.6640625" customWidth="1"/>
    <col min="14079" max="14079" width="30.33203125" customWidth="1"/>
    <col min="14080" max="14080" width="13.1640625" customWidth="1"/>
    <col min="14081" max="14081" width="10.5" customWidth="1"/>
    <col min="14082" max="14082" width="12.5" customWidth="1"/>
    <col min="14083" max="14084" width="12.6640625" customWidth="1"/>
    <col min="14085" max="14085" width="12.5" customWidth="1"/>
    <col min="14086" max="14086" width="11" customWidth="1"/>
    <col min="14087" max="14087" width="14" customWidth="1"/>
    <col min="14088" max="14088" width="11.33203125" customWidth="1"/>
    <col min="14089" max="14089" width="10.33203125" customWidth="1"/>
    <col min="14090" max="14090" width="10.1640625" customWidth="1"/>
    <col min="14091" max="14091" width="12.5" customWidth="1"/>
    <col min="14092" max="14092" width="14.6640625" customWidth="1"/>
    <col min="14334" max="14334" width="10.6640625" customWidth="1"/>
    <col min="14335" max="14335" width="30.33203125" customWidth="1"/>
    <col min="14336" max="14336" width="13.1640625" customWidth="1"/>
    <col min="14337" max="14337" width="10.5" customWidth="1"/>
    <col min="14338" max="14338" width="12.5" customWidth="1"/>
    <col min="14339" max="14340" width="12.6640625" customWidth="1"/>
    <col min="14341" max="14341" width="12.5" customWidth="1"/>
    <col min="14342" max="14342" width="11" customWidth="1"/>
    <col min="14343" max="14343" width="14" customWidth="1"/>
    <col min="14344" max="14344" width="11.33203125" customWidth="1"/>
    <col min="14345" max="14345" width="10.33203125" customWidth="1"/>
    <col min="14346" max="14346" width="10.1640625" customWidth="1"/>
    <col min="14347" max="14347" width="12.5" customWidth="1"/>
    <col min="14348" max="14348" width="14.6640625" customWidth="1"/>
    <col min="14590" max="14590" width="10.6640625" customWidth="1"/>
    <col min="14591" max="14591" width="30.33203125" customWidth="1"/>
    <col min="14592" max="14592" width="13.1640625" customWidth="1"/>
    <col min="14593" max="14593" width="10.5" customWidth="1"/>
    <col min="14594" max="14594" width="12.5" customWidth="1"/>
    <col min="14595" max="14596" width="12.6640625" customWidth="1"/>
    <col min="14597" max="14597" width="12.5" customWidth="1"/>
    <col min="14598" max="14598" width="11" customWidth="1"/>
    <col min="14599" max="14599" width="14" customWidth="1"/>
    <col min="14600" max="14600" width="11.33203125" customWidth="1"/>
    <col min="14601" max="14601" width="10.33203125" customWidth="1"/>
    <col min="14602" max="14602" width="10.1640625" customWidth="1"/>
    <col min="14603" max="14603" width="12.5" customWidth="1"/>
    <col min="14604" max="14604" width="14.6640625" customWidth="1"/>
    <col min="14846" max="14846" width="10.6640625" customWidth="1"/>
    <col min="14847" max="14847" width="30.33203125" customWidth="1"/>
    <col min="14848" max="14848" width="13.1640625" customWidth="1"/>
    <col min="14849" max="14849" width="10.5" customWidth="1"/>
    <col min="14850" max="14850" width="12.5" customWidth="1"/>
    <col min="14851" max="14852" width="12.6640625" customWidth="1"/>
    <col min="14853" max="14853" width="12.5" customWidth="1"/>
    <col min="14854" max="14854" width="11" customWidth="1"/>
    <col min="14855" max="14855" width="14" customWidth="1"/>
    <col min="14856" max="14856" width="11.33203125" customWidth="1"/>
    <col min="14857" max="14857" width="10.33203125" customWidth="1"/>
    <col min="14858" max="14858" width="10.1640625" customWidth="1"/>
    <col min="14859" max="14859" width="12.5" customWidth="1"/>
    <col min="14860" max="14860" width="14.6640625" customWidth="1"/>
    <col min="15102" max="15102" width="10.6640625" customWidth="1"/>
    <col min="15103" max="15103" width="30.33203125" customWidth="1"/>
    <col min="15104" max="15104" width="13.1640625" customWidth="1"/>
    <col min="15105" max="15105" width="10.5" customWidth="1"/>
    <col min="15106" max="15106" width="12.5" customWidth="1"/>
    <col min="15107" max="15108" width="12.6640625" customWidth="1"/>
    <col min="15109" max="15109" width="12.5" customWidth="1"/>
    <col min="15110" max="15110" width="11" customWidth="1"/>
    <col min="15111" max="15111" width="14" customWidth="1"/>
    <col min="15112" max="15112" width="11.33203125" customWidth="1"/>
    <col min="15113" max="15113" width="10.33203125" customWidth="1"/>
    <col min="15114" max="15114" width="10.1640625" customWidth="1"/>
    <col min="15115" max="15115" width="12.5" customWidth="1"/>
    <col min="15116" max="15116" width="14.6640625" customWidth="1"/>
    <col min="15358" max="15358" width="10.6640625" customWidth="1"/>
    <col min="15359" max="15359" width="30.33203125" customWidth="1"/>
    <col min="15360" max="15360" width="13.1640625" customWidth="1"/>
    <col min="15361" max="15361" width="10.5" customWidth="1"/>
    <col min="15362" max="15362" width="12.5" customWidth="1"/>
    <col min="15363" max="15364" width="12.6640625" customWidth="1"/>
    <col min="15365" max="15365" width="12.5" customWidth="1"/>
    <col min="15366" max="15366" width="11" customWidth="1"/>
    <col min="15367" max="15367" width="14" customWidth="1"/>
    <col min="15368" max="15368" width="11.33203125" customWidth="1"/>
    <col min="15369" max="15369" width="10.33203125" customWidth="1"/>
    <col min="15370" max="15370" width="10.1640625" customWidth="1"/>
    <col min="15371" max="15371" width="12.5" customWidth="1"/>
    <col min="15372" max="15372" width="14.6640625" customWidth="1"/>
    <col min="15614" max="15614" width="10.6640625" customWidth="1"/>
    <col min="15615" max="15615" width="30.33203125" customWidth="1"/>
    <col min="15616" max="15616" width="13.1640625" customWidth="1"/>
    <col min="15617" max="15617" width="10.5" customWidth="1"/>
    <col min="15618" max="15618" width="12.5" customWidth="1"/>
    <col min="15619" max="15620" width="12.6640625" customWidth="1"/>
    <col min="15621" max="15621" width="12.5" customWidth="1"/>
    <col min="15622" max="15622" width="11" customWidth="1"/>
    <col min="15623" max="15623" width="14" customWidth="1"/>
    <col min="15624" max="15624" width="11.33203125" customWidth="1"/>
    <col min="15625" max="15625" width="10.33203125" customWidth="1"/>
    <col min="15626" max="15626" width="10.1640625" customWidth="1"/>
    <col min="15627" max="15627" width="12.5" customWidth="1"/>
    <col min="15628" max="15628" width="14.6640625" customWidth="1"/>
    <col min="15870" max="15870" width="10.6640625" customWidth="1"/>
    <col min="15871" max="15871" width="30.33203125" customWidth="1"/>
    <col min="15872" max="15872" width="13.1640625" customWidth="1"/>
    <col min="15873" max="15873" width="10.5" customWidth="1"/>
    <col min="15874" max="15874" width="12.5" customWidth="1"/>
    <col min="15875" max="15876" width="12.6640625" customWidth="1"/>
    <col min="15877" max="15877" width="12.5" customWidth="1"/>
    <col min="15878" max="15878" width="11" customWidth="1"/>
    <col min="15879" max="15879" width="14" customWidth="1"/>
    <col min="15880" max="15880" width="11.33203125" customWidth="1"/>
    <col min="15881" max="15881" width="10.33203125" customWidth="1"/>
    <col min="15882" max="15882" width="10.1640625" customWidth="1"/>
    <col min="15883" max="15883" width="12.5" customWidth="1"/>
    <col min="15884" max="15884" width="14.6640625" customWidth="1"/>
    <col min="16126" max="16126" width="10.6640625" customWidth="1"/>
    <col min="16127" max="16127" width="30.33203125" customWidth="1"/>
    <col min="16128" max="16128" width="13.1640625" customWidth="1"/>
    <col min="16129" max="16129" width="10.5" customWidth="1"/>
    <col min="16130" max="16130" width="12.5" customWidth="1"/>
    <col min="16131" max="16132" width="12.6640625" customWidth="1"/>
    <col min="16133" max="16133" width="12.5" customWidth="1"/>
    <col min="16134" max="16134" width="11" customWidth="1"/>
    <col min="16135" max="16135" width="14" customWidth="1"/>
    <col min="16136" max="16136" width="11.33203125" customWidth="1"/>
    <col min="16137" max="16137" width="10.33203125" customWidth="1"/>
    <col min="16138" max="16138" width="10.1640625" customWidth="1"/>
    <col min="16139" max="16139" width="12.5" customWidth="1"/>
    <col min="16140" max="16140" width="14.6640625" customWidth="1"/>
  </cols>
  <sheetData>
    <row r="1" spans="1:15" ht="39.75" customHeight="1" x14ac:dyDescent="0.2">
      <c r="A1" s="73"/>
      <c r="B1" s="59"/>
      <c r="C1" s="59"/>
      <c r="D1" s="59"/>
      <c r="E1" s="59"/>
      <c r="F1" s="59"/>
      <c r="G1" s="27"/>
      <c r="I1" s="27"/>
      <c r="J1" s="27"/>
      <c r="L1" s="27"/>
      <c r="M1" s="290" t="s">
        <v>187</v>
      </c>
      <c r="N1" s="290"/>
      <c r="O1" s="290"/>
    </row>
    <row r="2" spans="1:15" ht="24.75" customHeight="1" x14ac:dyDescent="0.25">
      <c r="A2" s="314" t="s">
        <v>115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</row>
    <row r="3" spans="1:15" s="99" customFormat="1" ht="39.75" customHeight="1" x14ac:dyDescent="0.2">
      <c r="A3" s="315" t="s">
        <v>116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</row>
    <row r="4" spans="1:15" s="152" customFormat="1" ht="53.25" customHeight="1" x14ac:dyDescent="0.2">
      <c r="A4" s="316" t="s">
        <v>28</v>
      </c>
      <c r="B4" s="316" t="s">
        <v>29</v>
      </c>
      <c r="C4" s="335" t="s">
        <v>117</v>
      </c>
      <c r="D4" s="336"/>
      <c r="E4" s="337" t="s">
        <v>31</v>
      </c>
      <c r="F4" s="338"/>
      <c r="G4" s="339" t="s">
        <v>32</v>
      </c>
      <c r="H4" s="340"/>
      <c r="I4" s="341" t="s">
        <v>33</v>
      </c>
      <c r="J4" s="342"/>
      <c r="K4" s="343" t="s">
        <v>34</v>
      </c>
      <c r="L4" s="344"/>
      <c r="M4" s="333" t="s">
        <v>35</v>
      </c>
      <c r="N4" s="334"/>
      <c r="O4" s="151" t="s">
        <v>118</v>
      </c>
    </row>
    <row r="5" spans="1:15" s="152" customFormat="1" ht="22.5" x14ac:dyDescent="0.2">
      <c r="A5" s="317"/>
      <c r="B5" s="317"/>
      <c r="C5" s="153" t="s">
        <v>37</v>
      </c>
      <c r="D5" s="153" t="s">
        <v>38</v>
      </c>
      <c r="E5" s="153" t="s">
        <v>37</v>
      </c>
      <c r="F5" s="153" t="s">
        <v>38</v>
      </c>
      <c r="G5" s="153" t="s">
        <v>37</v>
      </c>
      <c r="H5" s="153" t="s">
        <v>38</v>
      </c>
      <c r="I5" s="153" t="s">
        <v>37</v>
      </c>
      <c r="J5" s="153" t="s">
        <v>38</v>
      </c>
      <c r="K5" s="153" t="s">
        <v>37</v>
      </c>
      <c r="L5" s="153" t="s">
        <v>38</v>
      </c>
      <c r="M5" s="154" t="s">
        <v>37</v>
      </c>
      <c r="N5" s="155" t="s">
        <v>38</v>
      </c>
      <c r="O5" s="156" t="s">
        <v>39</v>
      </c>
    </row>
    <row r="6" spans="1:15" ht="25.5" x14ac:dyDescent="0.2">
      <c r="A6" s="38">
        <v>560002</v>
      </c>
      <c r="B6" s="39" t="s">
        <v>40</v>
      </c>
      <c r="C6" s="41">
        <v>1648</v>
      </c>
      <c r="D6" s="41">
        <v>0</v>
      </c>
      <c r="E6" s="41">
        <v>16944</v>
      </c>
      <c r="F6" s="41">
        <v>0</v>
      </c>
      <c r="G6" s="66">
        <v>9.7299999999999998E-2</v>
      </c>
      <c r="H6" s="66">
        <v>0</v>
      </c>
      <c r="I6" s="43">
        <v>0.91</v>
      </c>
      <c r="J6" s="67">
        <v>0</v>
      </c>
      <c r="K6" s="44">
        <v>0.91</v>
      </c>
      <c r="L6" s="44">
        <v>0</v>
      </c>
      <c r="M6" s="45"/>
      <c r="N6" s="46"/>
      <c r="O6" s="47">
        <v>0.91</v>
      </c>
    </row>
    <row r="7" spans="1:15" ht="25.5" x14ac:dyDescent="0.2">
      <c r="A7" s="38">
        <v>560014</v>
      </c>
      <c r="B7" s="39" t="s">
        <v>41</v>
      </c>
      <c r="C7" s="41">
        <v>226</v>
      </c>
      <c r="D7" s="41">
        <v>2</v>
      </c>
      <c r="E7" s="41">
        <v>4255</v>
      </c>
      <c r="F7" s="41">
        <v>20</v>
      </c>
      <c r="G7" s="66">
        <v>5.3100000000000001E-2</v>
      </c>
      <c r="H7" s="66">
        <v>0.1</v>
      </c>
      <c r="I7" s="43">
        <v>0.47</v>
      </c>
      <c r="J7" s="67">
        <v>0.66</v>
      </c>
      <c r="K7" s="44">
        <v>0.47</v>
      </c>
      <c r="L7" s="44">
        <v>0</v>
      </c>
      <c r="M7" s="45"/>
      <c r="N7" s="46"/>
      <c r="O7" s="47">
        <v>0.47</v>
      </c>
    </row>
    <row r="8" spans="1:15" x14ac:dyDescent="0.2">
      <c r="A8" s="38">
        <v>560017</v>
      </c>
      <c r="B8" s="39" t="s">
        <v>42</v>
      </c>
      <c r="C8" s="41">
        <v>8736</v>
      </c>
      <c r="D8" s="41">
        <v>1</v>
      </c>
      <c r="E8" s="41">
        <v>77141</v>
      </c>
      <c r="F8" s="41">
        <v>2</v>
      </c>
      <c r="G8" s="66">
        <v>0.1132</v>
      </c>
      <c r="H8" s="66">
        <v>0.5</v>
      </c>
      <c r="I8" s="43">
        <v>1.07</v>
      </c>
      <c r="J8" s="67">
        <v>2.5</v>
      </c>
      <c r="K8" s="44">
        <v>1.07</v>
      </c>
      <c r="L8" s="44">
        <v>0</v>
      </c>
      <c r="M8" s="45"/>
      <c r="N8" s="46"/>
      <c r="O8" s="47">
        <v>1.07</v>
      </c>
    </row>
    <row r="9" spans="1:15" x14ac:dyDescent="0.2">
      <c r="A9" s="38">
        <v>560019</v>
      </c>
      <c r="B9" s="39" t="s">
        <v>43</v>
      </c>
      <c r="C9" s="41">
        <v>12325</v>
      </c>
      <c r="D9" s="41">
        <v>676</v>
      </c>
      <c r="E9" s="41">
        <v>88675</v>
      </c>
      <c r="F9" s="41">
        <v>3845</v>
      </c>
      <c r="G9" s="66">
        <v>0.13900000000000001</v>
      </c>
      <c r="H9" s="66">
        <v>0.17580000000000001</v>
      </c>
      <c r="I9" s="43">
        <v>1.33</v>
      </c>
      <c r="J9" s="67">
        <v>1.18</v>
      </c>
      <c r="K9" s="44">
        <v>1.28</v>
      </c>
      <c r="L9" s="44">
        <v>0.05</v>
      </c>
      <c r="M9" s="45"/>
      <c r="N9" s="46"/>
      <c r="O9" s="47">
        <v>1.33</v>
      </c>
    </row>
    <row r="10" spans="1:15" x14ac:dyDescent="0.2">
      <c r="A10" s="38">
        <v>560021</v>
      </c>
      <c r="B10" s="39" t="s">
        <v>44</v>
      </c>
      <c r="C10" s="41">
        <v>5552</v>
      </c>
      <c r="D10" s="41">
        <v>9055</v>
      </c>
      <c r="E10" s="41">
        <v>55842</v>
      </c>
      <c r="F10" s="41">
        <v>38018</v>
      </c>
      <c r="G10" s="66">
        <v>9.9400000000000002E-2</v>
      </c>
      <c r="H10" s="66">
        <v>0.2382</v>
      </c>
      <c r="I10" s="43">
        <v>0.93</v>
      </c>
      <c r="J10" s="67">
        <v>1.61</v>
      </c>
      <c r="K10" s="44">
        <v>0.55000000000000004</v>
      </c>
      <c r="L10" s="44">
        <v>0.66</v>
      </c>
      <c r="M10" s="45"/>
      <c r="N10" s="46"/>
      <c r="O10" s="47">
        <v>1.21</v>
      </c>
    </row>
    <row r="11" spans="1:15" x14ac:dyDescent="0.2">
      <c r="A11" s="38">
        <v>560022</v>
      </c>
      <c r="B11" s="39" t="s">
        <v>45</v>
      </c>
      <c r="C11" s="41">
        <v>7204</v>
      </c>
      <c r="D11" s="41">
        <v>4273</v>
      </c>
      <c r="E11" s="41">
        <v>67056</v>
      </c>
      <c r="F11" s="41">
        <v>23957</v>
      </c>
      <c r="G11" s="66">
        <v>0.1074</v>
      </c>
      <c r="H11" s="66">
        <v>0.1784</v>
      </c>
      <c r="I11" s="43">
        <v>1.01</v>
      </c>
      <c r="J11" s="67">
        <v>1.2</v>
      </c>
      <c r="K11" s="44">
        <v>0.75</v>
      </c>
      <c r="L11" s="44">
        <v>0.31</v>
      </c>
      <c r="M11" s="45"/>
      <c r="N11" s="46"/>
      <c r="O11" s="47">
        <v>1.06</v>
      </c>
    </row>
    <row r="12" spans="1:15" x14ac:dyDescent="0.2">
      <c r="A12" s="38">
        <v>560024</v>
      </c>
      <c r="B12" s="39" t="s">
        <v>46</v>
      </c>
      <c r="C12" s="41">
        <v>160</v>
      </c>
      <c r="D12" s="41">
        <v>21866</v>
      </c>
      <c r="E12" s="41">
        <v>2631</v>
      </c>
      <c r="F12" s="41">
        <v>50378</v>
      </c>
      <c r="G12" s="66">
        <v>6.08E-2</v>
      </c>
      <c r="H12" s="66">
        <v>0.434</v>
      </c>
      <c r="I12" s="43">
        <v>0.54</v>
      </c>
      <c r="J12" s="67">
        <v>2.5</v>
      </c>
      <c r="K12" s="44">
        <v>0.03</v>
      </c>
      <c r="L12" s="44">
        <v>2.38</v>
      </c>
      <c r="M12" s="45"/>
      <c r="N12" s="46"/>
      <c r="O12" s="47">
        <v>2.41</v>
      </c>
    </row>
    <row r="13" spans="1:15" ht="25.5" x14ac:dyDescent="0.2">
      <c r="A13" s="38">
        <v>560026</v>
      </c>
      <c r="B13" s="39" t="s">
        <v>47</v>
      </c>
      <c r="C13" s="41">
        <v>9444</v>
      </c>
      <c r="D13" s="41">
        <v>3288</v>
      </c>
      <c r="E13" s="41">
        <v>95487</v>
      </c>
      <c r="F13" s="41">
        <v>19314</v>
      </c>
      <c r="G13" s="66">
        <v>9.8900000000000002E-2</v>
      </c>
      <c r="H13" s="66">
        <v>0.17019999999999999</v>
      </c>
      <c r="I13" s="43">
        <v>0.92</v>
      </c>
      <c r="J13" s="67">
        <v>1.1399999999999999</v>
      </c>
      <c r="K13" s="44">
        <v>0.76</v>
      </c>
      <c r="L13" s="44">
        <v>0.19</v>
      </c>
      <c r="M13" s="45"/>
      <c r="N13" s="46"/>
      <c r="O13" s="47">
        <v>0.95</v>
      </c>
    </row>
    <row r="14" spans="1:15" x14ac:dyDescent="0.2">
      <c r="A14" s="38">
        <v>560032</v>
      </c>
      <c r="B14" s="39" t="s">
        <v>48</v>
      </c>
      <c r="C14" s="41">
        <v>2604</v>
      </c>
      <c r="D14" s="41">
        <v>0</v>
      </c>
      <c r="E14" s="41">
        <v>20724</v>
      </c>
      <c r="F14" s="41">
        <v>1</v>
      </c>
      <c r="G14" s="66">
        <v>0.12570000000000001</v>
      </c>
      <c r="H14" s="66">
        <v>0</v>
      </c>
      <c r="I14" s="43">
        <v>1.19</v>
      </c>
      <c r="J14" s="67">
        <v>0</v>
      </c>
      <c r="K14" s="44">
        <v>1.19</v>
      </c>
      <c r="L14" s="44">
        <v>0</v>
      </c>
      <c r="M14" s="45"/>
      <c r="N14" s="46"/>
      <c r="O14" s="47">
        <v>1.19</v>
      </c>
    </row>
    <row r="15" spans="1:15" x14ac:dyDescent="0.2">
      <c r="A15" s="38">
        <v>560033</v>
      </c>
      <c r="B15" s="39" t="s">
        <v>49</v>
      </c>
      <c r="C15" s="41">
        <v>6561</v>
      </c>
      <c r="D15" s="41">
        <v>0</v>
      </c>
      <c r="E15" s="41">
        <v>41549</v>
      </c>
      <c r="F15" s="41">
        <v>0</v>
      </c>
      <c r="G15" s="66">
        <v>0.15790000000000001</v>
      </c>
      <c r="H15" s="66">
        <v>0</v>
      </c>
      <c r="I15" s="43">
        <v>1.51</v>
      </c>
      <c r="J15" s="67">
        <v>0</v>
      </c>
      <c r="K15" s="44">
        <v>1.51</v>
      </c>
      <c r="L15" s="44">
        <v>0</v>
      </c>
      <c r="M15" s="45"/>
      <c r="N15" s="46"/>
      <c r="O15" s="47">
        <v>1.51</v>
      </c>
    </row>
    <row r="16" spans="1:15" x14ac:dyDescent="0.2">
      <c r="A16" s="38">
        <v>560034</v>
      </c>
      <c r="B16" s="39" t="s">
        <v>50</v>
      </c>
      <c r="C16" s="41">
        <v>6131</v>
      </c>
      <c r="D16" s="41">
        <v>1</v>
      </c>
      <c r="E16" s="41">
        <v>37606</v>
      </c>
      <c r="F16" s="41">
        <v>3</v>
      </c>
      <c r="G16" s="66">
        <v>0.16300000000000001</v>
      </c>
      <c r="H16" s="66">
        <v>0.33329999999999999</v>
      </c>
      <c r="I16" s="43">
        <v>1.57</v>
      </c>
      <c r="J16" s="67">
        <v>2.27</v>
      </c>
      <c r="K16" s="44">
        <v>1.57</v>
      </c>
      <c r="L16" s="44">
        <v>0</v>
      </c>
      <c r="M16" s="45"/>
      <c r="N16" s="46"/>
      <c r="O16" s="47">
        <v>1.57</v>
      </c>
    </row>
    <row r="17" spans="1:15" x14ac:dyDescent="0.2">
      <c r="A17" s="38">
        <v>560035</v>
      </c>
      <c r="B17" s="39" t="s">
        <v>51</v>
      </c>
      <c r="C17" s="41">
        <v>142</v>
      </c>
      <c r="D17" s="41">
        <v>1481</v>
      </c>
      <c r="E17" s="41">
        <v>1756</v>
      </c>
      <c r="F17" s="41">
        <v>30418</v>
      </c>
      <c r="G17" s="66">
        <v>8.09E-2</v>
      </c>
      <c r="H17" s="66">
        <v>4.87E-2</v>
      </c>
      <c r="I17" s="43">
        <v>0.74</v>
      </c>
      <c r="J17" s="67">
        <v>0.3</v>
      </c>
      <c r="K17" s="44">
        <v>0.04</v>
      </c>
      <c r="L17" s="44">
        <v>0.28999999999999998</v>
      </c>
      <c r="M17" s="48"/>
      <c r="N17" s="46"/>
      <c r="O17" s="47">
        <v>0.33</v>
      </c>
    </row>
    <row r="18" spans="1:15" x14ac:dyDescent="0.2">
      <c r="A18" s="38">
        <v>560036</v>
      </c>
      <c r="B18" s="39" t="s">
        <v>52</v>
      </c>
      <c r="C18" s="41">
        <v>3858</v>
      </c>
      <c r="D18" s="41">
        <v>2031</v>
      </c>
      <c r="E18" s="41">
        <v>47320</v>
      </c>
      <c r="F18" s="41">
        <v>10782</v>
      </c>
      <c r="G18" s="66">
        <v>8.1500000000000003E-2</v>
      </c>
      <c r="H18" s="66">
        <v>0.18840000000000001</v>
      </c>
      <c r="I18" s="43">
        <v>0.75</v>
      </c>
      <c r="J18" s="67">
        <v>1.27</v>
      </c>
      <c r="K18" s="44">
        <v>0.61</v>
      </c>
      <c r="L18" s="44">
        <v>0.24</v>
      </c>
      <c r="M18" s="48"/>
      <c r="N18" s="46"/>
      <c r="O18" s="47">
        <v>0.85</v>
      </c>
    </row>
    <row r="19" spans="1:15" ht="25.5" x14ac:dyDescent="0.2">
      <c r="A19" s="38">
        <v>560041</v>
      </c>
      <c r="B19" s="39" t="s">
        <v>53</v>
      </c>
      <c r="C19" s="41">
        <v>21</v>
      </c>
      <c r="D19" s="41">
        <v>1929</v>
      </c>
      <c r="E19" s="41">
        <v>993</v>
      </c>
      <c r="F19" s="41">
        <v>19530</v>
      </c>
      <c r="G19" s="66">
        <v>2.1100000000000001E-2</v>
      </c>
      <c r="H19" s="66">
        <v>9.8799999999999999E-2</v>
      </c>
      <c r="I19" s="43">
        <v>0.15</v>
      </c>
      <c r="J19" s="67">
        <v>0.65</v>
      </c>
      <c r="K19" s="44">
        <v>0.01</v>
      </c>
      <c r="L19" s="44">
        <v>0.62</v>
      </c>
      <c r="M19" s="48"/>
      <c r="N19" s="46"/>
      <c r="O19" s="47">
        <v>0.63</v>
      </c>
    </row>
    <row r="20" spans="1:15" x14ac:dyDescent="0.2">
      <c r="A20" s="38">
        <v>560043</v>
      </c>
      <c r="B20" s="39" t="s">
        <v>54</v>
      </c>
      <c r="C20" s="41">
        <v>661</v>
      </c>
      <c r="D20" s="41">
        <v>333</v>
      </c>
      <c r="E20" s="41">
        <v>21154</v>
      </c>
      <c r="F20" s="41">
        <v>5170</v>
      </c>
      <c r="G20" s="66">
        <v>3.1199999999999999E-2</v>
      </c>
      <c r="H20" s="66">
        <v>6.4399999999999999E-2</v>
      </c>
      <c r="I20" s="43">
        <v>0.25</v>
      </c>
      <c r="J20" s="67">
        <v>0.41</v>
      </c>
      <c r="K20" s="44">
        <v>0.2</v>
      </c>
      <c r="L20" s="44">
        <v>0.08</v>
      </c>
      <c r="M20" s="48"/>
      <c r="N20" s="46"/>
      <c r="O20" s="47">
        <v>0.28000000000000003</v>
      </c>
    </row>
    <row r="21" spans="1:15" x14ac:dyDescent="0.2">
      <c r="A21" s="38">
        <v>560045</v>
      </c>
      <c r="B21" s="39" t="s">
        <v>55</v>
      </c>
      <c r="C21" s="41">
        <v>552</v>
      </c>
      <c r="D21" s="41">
        <v>145</v>
      </c>
      <c r="E21" s="41">
        <v>20040</v>
      </c>
      <c r="F21" s="41">
        <v>5818</v>
      </c>
      <c r="G21" s="66">
        <v>2.75E-2</v>
      </c>
      <c r="H21" s="66">
        <v>2.4899999999999999E-2</v>
      </c>
      <c r="I21" s="43">
        <v>0.21</v>
      </c>
      <c r="J21" s="67">
        <v>0.14000000000000001</v>
      </c>
      <c r="K21" s="44">
        <v>0.16</v>
      </c>
      <c r="L21" s="44">
        <v>0.03</v>
      </c>
      <c r="M21" s="48"/>
      <c r="N21" s="46"/>
      <c r="O21" s="47">
        <v>0.19</v>
      </c>
    </row>
    <row r="22" spans="1:15" x14ac:dyDescent="0.2">
      <c r="A22" s="38">
        <v>560047</v>
      </c>
      <c r="B22" s="39" t="s">
        <v>56</v>
      </c>
      <c r="C22" s="41">
        <v>1062</v>
      </c>
      <c r="D22" s="41">
        <v>311</v>
      </c>
      <c r="E22" s="41">
        <v>29990</v>
      </c>
      <c r="F22" s="41">
        <v>8316</v>
      </c>
      <c r="G22" s="66">
        <v>3.5400000000000001E-2</v>
      </c>
      <c r="H22" s="66">
        <v>3.7400000000000003E-2</v>
      </c>
      <c r="I22" s="43">
        <v>0.28999999999999998</v>
      </c>
      <c r="J22" s="67">
        <v>0.22</v>
      </c>
      <c r="K22" s="44">
        <v>0.23</v>
      </c>
      <c r="L22" s="44">
        <v>0.05</v>
      </c>
      <c r="M22" s="48"/>
      <c r="N22" s="46"/>
      <c r="O22" s="47">
        <v>0.28000000000000003</v>
      </c>
    </row>
    <row r="23" spans="1:15" x14ac:dyDescent="0.2">
      <c r="A23" s="38">
        <v>560052</v>
      </c>
      <c r="B23" s="39" t="s">
        <v>57</v>
      </c>
      <c r="C23" s="41">
        <v>1498</v>
      </c>
      <c r="D23" s="41">
        <v>412</v>
      </c>
      <c r="E23" s="41">
        <v>17821</v>
      </c>
      <c r="F23" s="41">
        <v>5577</v>
      </c>
      <c r="G23" s="66">
        <v>8.4099999999999994E-2</v>
      </c>
      <c r="H23" s="66">
        <v>7.3899999999999993E-2</v>
      </c>
      <c r="I23" s="43">
        <v>0.78</v>
      </c>
      <c r="J23" s="67">
        <v>0.48</v>
      </c>
      <c r="K23" s="44">
        <v>0.59</v>
      </c>
      <c r="L23" s="44">
        <v>0.12</v>
      </c>
      <c r="M23" s="48"/>
      <c r="N23" s="46"/>
      <c r="O23" s="47">
        <v>0.71</v>
      </c>
    </row>
    <row r="24" spans="1:15" x14ac:dyDescent="0.2">
      <c r="A24" s="38">
        <v>560053</v>
      </c>
      <c r="B24" s="39" t="s">
        <v>58</v>
      </c>
      <c r="C24" s="41">
        <v>545</v>
      </c>
      <c r="D24" s="41">
        <v>168</v>
      </c>
      <c r="E24" s="41">
        <v>16057</v>
      </c>
      <c r="F24" s="41">
        <v>4636</v>
      </c>
      <c r="G24" s="66">
        <v>3.39E-2</v>
      </c>
      <c r="H24" s="66">
        <v>3.6200000000000003E-2</v>
      </c>
      <c r="I24" s="43">
        <v>0.27</v>
      </c>
      <c r="J24" s="67">
        <v>0.21</v>
      </c>
      <c r="K24" s="44">
        <v>0.21</v>
      </c>
      <c r="L24" s="44">
        <v>0.05</v>
      </c>
      <c r="M24" s="48"/>
      <c r="N24" s="46"/>
      <c r="O24" s="47">
        <v>0.26</v>
      </c>
    </row>
    <row r="25" spans="1:15" x14ac:dyDescent="0.2">
      <c r="A25" s="38">
        <v>560054</v>
      </c>
      <c r="B25" s="39" t="s">
        <v>59</v>
      </c>
      <c r="C25" s="41">
        <v>309</v>
      </c>
      <c r="D25" s="41">
        <v>48</v>
      </c>
      <c r="E25" s="41">
        <v>16171</v>
      </c>
      <c r="F25" s="41">
        <v>5274</v>
      </c>
      <c r="G25" s="66">
        <v>1.9099999999999999E-2</v>
      </c>
      <c r="H25" s="66">
        <v>9.1000000000000004E-3</v>
      </c>
      <c r="I25" s="43">
        <v>0.13</v>
      </c>
      <c r="J25" s="67">
        <v>0.03</v>
      </c>
      <c r="K25" s="44">
        <v>0.1</v>
      </c>
      <c r="L25" s="44">
        <v>0.01</v>
      </c>
      <c r="M25" s="48"/>
      <c r="N25" s="46"/>
      <c r="O25" s="47">
        <v>0.11</v>
      </c>
    </row>
    <row r="26" spans="1:15" x14ac:dyDescent="0.2">
      <c r="A26" s="38">
        <v>560055</v>
      </c>
      <c r="B26" s="39" t="s">
        <v>60</v>
      </c>
      <c r="C26" s="41">
        <v>453</v>
      </c>
      <c r="D26" s="41">
        <v>53</v>
      </c>
      <c r="E26" s="41">
        <v>11438</v>
      </c>
      <c r="F26" s="41">
        <v>2815</v>
      </c>
      <c r="G26" s="66">
        <v>3.9600000000000003E-2</v>
      </c>
      <c r="H26" s="66">
        <v>1.8800000000000001E-2</v>
      </c>
      <c r="I26" s="43">
        <v>0.33</v>
      </c>
      <c r="J26" s="67">
        <v>0.09</v>
      </c>
      <c r="K26" s="44">
        <v>0.26</v>
      </c>
      <c r="L26" s="44">
        <v>0.02</v>
      </c>
      <c r="M26" s="48"/>
      <c r="N26" s="46"/>
      <c r="O26" s="47">
        <v>0.28000000000000003</v>
      </c>
    </row>
    <row r="27" spans="1:15" x14ac:dyDescent="0.2">
      <c r="A27" s="38">
        <v>560056</v>
      </c>
      <c r="B27" s="39" t="s">
        <v>61</v>
      </c>
      <c r="C27" s="41">
        <v>2173</v>
      </c>
      <c r="D27" s="41">
        <v>255</v>
      </c>
      <c r="E27" s="41">
        <v>15623</v>
      </c>
      <c r="F27" s="41">
        <v>3516</v>
      </c>
      <c r="G27" s="66">
        <v>0.1391</v>
      </c>
      <c r="H27" s="66">
        <v>7.2499999999999995E-2</v>
      </c>
      <c r="I27" s="43">
        <v>1.33</v>
      </c>
      <c r="J27" s="67">
        <v>0.47</v>
      </c>
      <c r="K27" s="44">
        <v>1.0900000000000001</v>
      </c>
      <c r="L27" s="44">
        <v>0.08</v>
      </c>
      <c r="M27" s="48"/>
      <c r="N27" s="46"/>
      <c r="O27" s="47">
        <v>1.17</v>
      </c>
    </row>
    <row r="28" spans="1:15" x14ac:dyDescent="0.2">
      <c r="A28" s="38">
        <v>560057</v>
      </c>
      <c r="B28" s="39" t="s">
        <v>62</v>
      </c>
      <c r="C28" s="41">
        <v>2678</v>
      </c>
      <c r="D28" s="41">
        <v>568</v>
      </c>
      <c r="E28" s="41">
        <v>12535</v>
      </c>
      <c r="F28" s="41">
        <v>3385</v>
      </c>
      <c r="G28" s="66">
        <v>0.21360000000000001</v>
      </c>
      <c r="H28" s="66">
        <v>0.1678</v>
      </c>
      <c r="I28" s="43">
        <v>2.0699999999999998</v>
      </c>
      <c r="J28" s="67">
        <v>1.1299999999999999</v>
      </c>
      <c r="K28" s="44">
        <v>1.64</v>
      </c>
      <c r="L28" s="44">
        <v>0.24</v>
      </c>
      <c r="M28" s="48"/>
      <c r="N28" s="46"/>
      <c r="O28" s="47">
        <v>1.88</v>
      </c>
    </row>
    <row r="29" spans="1:15" x14ac:dyDescent="0.2">
      <c r="A29" s="38">
        <v>560058</v>
      </c>
      <c r="B29" s="39" t="s">
        <v>63</v>
      </c>
      <c r="C29" s="41">
        <v>299</v>
      </c>
      <c r="D29" s="41">
        <v>139</v>
      </c>
      <c r="E29" s="41">
        <v>35082</v>
      </c>
      <c r="F29" s="41">
        <v>10002</v>
      </c>
      <c r="G29" s="66">
        <v>8.5000000000000006E-3</v>
      </c>
      <c r="H29" s="66">
        <v>1.3899999999999999E-2</v>
      </c>
      <c r="I29" s="43">
        <v>0.02</v>
      </c>
      <c r="J29" s="67">
        <v>0.06</v>
      </c>
      <c r="K29" s="44">
        <v>0.02</v>
      </c>
      <c r="L29" s="44">
        <v>0.01</v>
      </c>
      <c r="M29" s="48"/>
      <c r="N29" s="46"/>
      <c r="O29" s="47">
        <v>0.03</v>
      </c>
    </row>
    <row r="30" spans="1:15" x14ac:dyDescent="0.2">
      <c r="A30" s="38">
        <v>560059</v>
      </c>
      <c r="B30" s="39" t="s">
        <v>64</v>
      </c>
      <c r="C30" s="41">
        <v>857</v>
      </c>
      <c r="D30" s="41">
        <v>301</v>
      </c>
      <c r="E30" s="41">
        <v>10964</v>
      </c>
      <c r="F30" s="41">
        <v>2722</v>
      </c>
      <c r="G30" s="66">
        <v>7.8200000000000006E-2</v>
      </c>
      <c r="H30" s="66">
        <v>0.1106</v>
      </c>
      <c r="I30" s="43">
        <v>0.72</v>
      </c>
      <c r="J30" s="67">
        <v>0.73</v>
      </c>
      <c r="K30" s="44">
        <v>0.57999999999999996</v>
      </c>
      <c r="L30" s="44">
        <v>0.15</v>
      </c>
      <c r="M30" s="48"/>
      <c r="N30" s="46"/>
      <c r="O30" s="47">
        <v>0.73</v>
      </c>
    </row>
    <row r="31" spans="1:15" x14ac:dyDescent="0.2">
      <c r="A31" s="38">
        <v>560060</v>
      </c>
      <c r="B31" s="39" t="s">
        <v>65</v>
      </c>
      <c r="C31" s="41">
        <v>291</v>
      </c>
      <c r="D31" s="41">
        <v>45</v>
      </c>
      <c r="E31" s="41">
        <v>12355</v>
      </c>
      <c r="F31" s="41">
        <v>3676</v>
      </c>
      <c r="G31" s="66">
        <v>2.3599999999999999E-2</v>
      </c>
      <c r="H31" s="66">
        <v>1.2200000000000001E-2</v>
      </c>
      <c r="I31" s="43">
        <v>0.17</v>
      </c>
      <c r="J31" s="67">
        <v>0.05</v>
      </c>
      <c r="K31" s="44">
        <v>0.13</v>
      </c>
      <c r="L31" s="44">
        <v>0.01</v>
      </c>
      <c r="M31" s="48"/>
      <c r="N31" s="46"/>
      <c r="O31" s="47">
        <v>0.14000000000000001</v>
      </c>
    </row>
    <row r="32" spans="1:15" x14ac:dyDescent="0.2">
      <c r="A32" s="38">
        <v>560061</v>
      </c>
      <c r="B32" s="39" t="s">
        <v>66</v>
      </c>
      <c r="C32" s="41">
        <v>355</v>
      </c>
      <c r="D32" s="41">
        <v>59</v>
      </c>
      <c r="E32" s="41">
        <v>18042</v>
      </c>
      <c r="F32" s="41">
        <v>5295</v>
      </c>
      <c r="G32" s="66">
        <v>1.9699999999999999E-2</v>
      </c>
      <c r="H32" s="66">
        <v>1.11E-2</v>
      </c>
      <c r="I32" s="43">
        <v>0.13</v>
      </c>
      <c r="J32" s="67">
        <v>0.04</v>
      </c>
      <c r="K32" s="44">
        <v>0.1</v>
      </c>
      <c r="L32" s="44">
        <v>0.01</v>
      </c>
      <c r="M32" s="48"/>
      <c r="N32" s="46"/>
      <c r="O32" s="47">
        <v>0.11</v>
      </c>
    </row>
    <row r="33" spans="1:15" x14ac:dyDescent="0.2">
      <c r="A33" s="38">
        <v>560062</v>
      </c>
      <c r="B33" s="39" t="s">
        <v>67</v>
      </c>
      <c r="C33" s="41">
        <v>1653</v>
      </c>
      <c r="D33" s="41">
        <v>742</v>
      </c>
      <c r="E33" s="41">
        <v>13261</v>
      </c>
      <c r="F33" s="41">
        <v>3266</v>
      </c>
      <c r="G33" s="66">
        <v>0.12470000000000001</v>
      </c>
      <c r="H33" s="66">
        <v>0.22720000000000001</v>
      </c>
      <c r="I33" s="43">
        <v>1.18</v>
      </c>
      <c r="J33" s="67">
        <v>1.54</v>
      </c>
      <c r="K33" s="44">
        <v>0.94</v>
      </c>
      <c r="L33" s="44">
        <v>0.31</v>
      </c>
      <c r="M33" s="48"/>
      <c r="N33" s="46"/>
      <c r="O33" s="47">
        <v>1.25</v>
      </c>
    </row>
    <row r="34" spans="1:15" ht="25.5" x14ac:dyDescent="0.2">
      <c r="A34" s="38">
        <v>560063</v>
      </c>
      <c r="B34" s="39" t="s">
        <v>68</v>
      </c>
      <c r="C34" s="41">
        <v>483</v>
      </c>
      <c r="D34" s="41">
        <v>85</v>
      </c>
      <c r="E34" s="41">
        <v>14122</v>
      </c>
      <c r="F34" s="41">
        <v>4200</v>
      </c>
      <c r="G34" s="66">
        <v>3.4200000000000001E-2</v>
      </c>
      <c r="H34" s="66">
        <v>2.0199999999999999E-2</v>
      </c>
      <c r="I34" s="43">
        <v>0.28000000000000003</v>
      </c>
      <c r="J34" s="67">
        <v>0.1</v>
      </c>
      <c r="K34" s="44">
        <v>0.22</v>
      </c>
      <c r="L34" s="44">
        <v>0.02</v>
      </c>
      <c r="M34" s="48"/>
      <c r="N34" s="46"/>
      <c r="O34" s="47">
        <v>0.24</v>
      </c>
    </row>
    <row r="35" spans="1:15" x14ac:dyDescent="0.2">
      <c r="A35" s="38">
        <v>560064</v>
      </c>
      <c r="B35" s="39" t="s">
        <v>69</v>
      </c>
      <c r="C35" s="41">
        <v>6843</v>
      </c>
      <c r="D35" s="41">
        <v>3963</v>
      </c>
      <c r="E35" s="41">
        <v>31169</v>
      </c>
      <c r="F35" s="41">
        <v>9137</v>
      </c>
      <c r="G35" s="66">
        <v>0.2195</v>
      </c>
      <c r="H35" s="66">
        <v>0.43369999999999997</v>
      </c>
      <c r="I35" s="43">
        <v>2.13</v>
      </c>
      <c r="J35" s="67">
        <v>2.5</v>
      </c>
      <c r="K35" s="44">
        <v>1.64</v>
      </c>
      <c r="L35" s="44">
        <v>0.57999999999999996</v>
      </c>
      <c r="M35" s="48"/>
      <c r="N35" s="46"/>
      <c r="O35" s="47">
        <v>2.2200000000000002</v>
      </c>
    </row>
    <row r="36" spans="1:15" x14ac:dyDescent="0.2">
      <c r="A36" s="38">
        <v>560065</v>
      </c>
      <c r="B36" s="39" t="s">
        <v>70</v>
      </c>
      <c r="C36" s="41">
        <v>266</v>
      </c>
      <c r="D36" s="41">
        <v>88</v>
      </c>
      <c r="E36" s="41">
        <v>13247</v>
      </c>
      <c r="F36" s="41">
        <v>3140</v>
      </c>
      <c r="G36" s="66">
        <v>2.01E-2</v>
      </c>
      <c r="H36" s="66">
        <v>2.8000000000000001E-2</v>
      </c>
      <c r="I36" s="43">
        <v>0.14000000000000001</v>
      </c>
      <c r="J36" s="67">
        <v>0.16</v>
      </c>
      <c r="K36" s="44">
        <v>0.11</v>
      </c>
      <c r="L36" s="44">
        <v>0.03</v>
      </c>
      <c r="M36" s="48"/>
      <c r="N36" s="46"/>
      <c r="O36" s="47">
        <v>0.14000000000000001</v>
      </c>
    </row>
    <row r="37" spans="1:15" x14ac:dyDescent="0.2">
      <c r="A37" s="38">
        <v>560066</v>
      </c>
      <c r="B37" s="39" t="s">
        <v>71</v>
      </c>
      <c r="C37" s="41">
        <v>600</v>
      </c>
      <c r="D37" s="41">
        <v>152</v>
      </c>
      <c r="E37" s="41">
        <v>9008</v>
      </c>
      <c r="F37" s="41">
        <v>2292</v>
      </c>
      <c r="G37" s="66">
        <v>6.6600000000000006E-2</v>
      </c>
      <c r="H37" s="66">
        <v>6.6299999999999998E-2</v>
      </c>
      <c r="I37" s="43">
        <v>0.6</v>
      </c>
      <c r="J37" s="67">
        <v>0.42</v>
      </c>
      <c r="K37" s="44">
        <v>0.48</v>
      </c>
      <c r="L37" s="44">
        <v>0.08</v>
      </c>
      <c r="M37" s="48"/>
      <c r="N37" s="46"/>
      <c r="O37" s="47">
        <v>0.56000000000000005</v>
      </c>
    </row>
    <row r="38" spans="1:15" x14ac:dyDescent="0.2">
      <c r="A38" s="38">
        <v>560067</v>
      </c>
      <c r="B38" s="39" t="s">
        <v>72</v>
      </c>
      <c r="C38" s="41">
        <v>541</v>
      </c>
      <c r="D38" s="41">
        <v>215</v>
      </c>
      <c r="E38" s="41">
        <v>22047</v>
      </c>
      <c r="F38" s="41">
        <v>6944</v>
      </c>
      <c r="G38" s="66">
        <v>2.4500000000000001E-2</v>
      </c>
      <c r="H38" s="66">
        <v>3.1E-2</v>
      </c>
      <c r="I38" s="43">
        <v>0.18</v>
      </c>
      <c r="J38" s="67">
        <v>0.18</v>
      </c>
      <c r="K38" s="44">
        <v>0.14000000000000001</v>
      </c>
      <c r="L38" s="44">
        <v>0.04</v>
      </c>
      <c r="M38" s="48"/>
      <c r="N38" s="46"/>
      <c r="O38" s="47">
        <v>0.18</v>
      </c>
    </row>
    <row r="39" spans="1:15" x14ac:dyDescent="0.2">
      <c r="A39" s="38">
        <v>560068</v>
      </c>
      <c r="B39" s="39" t="s">
        <v>73</v>
      </c>
      <c r="C39" s="41">
        <v>1216</v>
      </c>
      <c r="D39" s="41">
        <v>153</v>
      </c>
      <c r="E39" s="41">
        <v>25540</v>
      </c>
      <c r="F39" s="41">
        <v>7483</v>
      </c>
      <c r="G39" s="66">
        <v>4.7600000000000003E-2</v>
      </c>
      <c r="H39" s="66">
        <v>2.0400000000000001E-2</v>
      </c>
      <c r="I39" s="43">
        <v>0.41</v>
      </c>
      <c r="J39" s="67">
        <v>0.11</v>
      </c>
      <c r="K39" s="44">
        <v>0.32</v>
      </c>
      <c r="L39" s="44">
        <v>0.03</v>
      </c>
      <c r="M39" s="48"/>
      <c r="N39" s="46"/>
      <c r="O39" s="47">
        <v>0.35</v>
      </c>
    </row>
    <row r="40" spans="1:15" ht="26.45" customHeight="1" x14ac:dyDescent="0.2">
      <c r="A40" s="38">
        <v>560069</v>
      </c>
      <c r="B40" s="39" t="s">
        <v>74</v>
      </c>
      <c r="C40" s="41">
        <v>379</v>
      </c>
      <c r="D40" s="41">
        <v>43</v>
      </c>
      <c r="E40" s="41">
        <v>15650</v>
      </c>
      <c r="F40" s="41">
        <v>4378</v>
      </c>
      <c r="G40" s="66">
        <v>2.4199999999999999E-2</v>
      </c>
      <c r="H40" s="66">
        <v>9.7999999999999997E-3</v>
      </c>
      <c r="I40" s="43">
        <v>0.18</v>
      </c>
      <c r="J40" s="67">
        <v>0.03</v>
      </c>
      <c r="K40" s="44">
        <v>0.14000000000000001</v>
      </c>
      <c r="L40" s="44">
        <v>0.01</v>
      </c>
      <c r="M40" s="48"/>
      <c r="N40" s="46"/>
      <c r="O40" s="47">
        <v>0.15</v>
      </c>
    </row>
    <row r="41" spans="1:15" x14ac:dyDescent="0.2">
      <c r="A41" s="38">
        <v>560070</v>
      </c>
      <c r="B41" s="39" t="s">
        <v>75</v>
      </c>
      <c r="C41" s="41">
        <v>9129</v>
      </c>
      <c r="D41" s="41">
        <v>3773</v>
      </c>
      <c r="E41" s="41">
        <v>57432</v>
      </c>
      <c r="F41" s="41">
        <v>18573</v>
      </c>
      <c r="G41" s="66">
        <v>0.159</v>
      </c>
      <c r="H41" s="66">
        <v>0.2031</v>
      </c>
      <c r="I41" s="43">
        <v>1.53</v>
      </c>
      <c r="J41" s="67">
        <v>1.37</v>
      </c>
      <c r="K41" s="44">
        <v>1.1599999999999999</v>
      </c>
      <c r="L41" s="44">
        <v>0.33</v>
      </c>
      <c r="M41" s="48"/>
      <c r="N41" s="46"/>
      <c r="O41" s="47">
        <v>1.49</v>
      </c>
    </row>
    <row r="42" spans="1:15" x14ac:dyDescent="0.2">
      <c r="A42" s="38">
        <v>560071</v>
      </c>
      <c r="B42" s="39" t="s">
        <v>76</v>
      </c>
      <c r="C42" s="41">
        <v>646</v>
      </c>
      <c r="D42" s="41">
        <v>422</v>
      </c>
      <c r="E42" s="41">
        <v>18100</v>
      </c>
      <c r="F42" s="41">
        <v>6011</v>
      </c>
      <c r="G42" s="66">
        <v>3.5700000000000003E-2</v>
      </c>
      <c r="H42" s="66">
        <v>7.0199999999999999E-2</v>
      </c>
      <c r="I42" s="43">
        <v>0.28999999999999998</v>
      </c>
      <c r="J42" s="67">
        <v>0.45</v>
      </c>
      <c r="K42" s="44">
        <v>0.22</v>
      </c>
      <c r="L42" s="44">
        <v>0.11</v>
      </c>
      <c r="M42" s="48"/>
      <c r="N42" s="46"/>
      <c r="O42" s="47">
        <v>0.33</v>
      </c>
    </row>
    <row r="43" spans="1:15" x14ac:dyDescent="0.2">
      <c r="A43" s="38">
        <v>560072</v>
      </c>
      <c r="B43" s="39" t="s">
        <v>77</v>
      </c>
      <c r="C43" s="41">
        <v>957</v>
      </c>
      <c r="D43" s="41">
        <v>246</v>
      </c>
      <c r="E43" s="41">
        <v>19808</v>
      </c>
      <c r="F43" s="41">
        <v>5349</v>
      </c>
      <c r="G43" s="66">
        <v>4.8300000000000003E-2</v>
      </c>
      <c r="H43" s="66">
        <v>4.5999999999999999E-2</v>
      </c>
      <c r="I43" s="43">
        <v>0.42</v>
      </c>
      <c r="J43" s="67">
        <v>0.28000000000000003</v>
      </c>
      <c r="K43" s="44">
        <v>0.33</v>
      </c>
      <c r="L43" s="44">
        <v>0.06</v>
      </c>
      <c r="M43" s="48"/>
      <c r="N43" s="46"/>
      <c r="O43" s="47">
        <v>0.39</v>
      </c>
    </row>
    <row r="44" spans="1:15" x14ac:dyDescent="0.2">
      <c r="A44" s="38">
        <v>560073</v>
      </c>
      <c r="B44" s="39" t="s">
        <v>78</v>
      </c>
      <c r="C44" s="41">
        <v>1590</v>
      </c>
      <c r="D44" s="41">
        <v>206</v>
      </c>
      <c r="E44" s="41">
        <v>11041</v>
      </c>
      <c r="F44" s="41">
        <v>2266</v>
      </c>
      <c r="G44" s="66">
        <v>0.14399999999999999</v>
      </c>
      <c r="H44" s="66">
        <v>9.0899999999999995E-2</v>
      </c>
      <c r="I44" s="43">
        <v>1.38</v>
      </c>
      <c r="J44" s="67">
        <v>0.59</v>
      </c>
      <c r="K44" s="44">
        <v>1.1499999999999999</v>
      </c>
      <c r="L44" s="44">
        <v>0.1</v>
      </c>
      <c r="M44" s="48"/>
      <c r="N44" s="46"/>
      <c r="O44" s="47">
        <v>1.25</v>
      </c>
    </row>
    <row r="45" spans="1:15" x14ac:dyDescent="0.2">
      <c r="A45" s="38">
        <v>560074</v>
      </c>
      <c r="B45" s="39" t="s">
        <v>79</v>
      </c>
      <c r="C45" s="41">
        <v>562</v>
      </c>
      <c r="D45" s="41">
        <v>182</v>
      </c>
      <c r="E45" s="41">
        <v>17547</v>
      </c>
      <c r="F45" s="41">
        <v>5529</v>
      </c>
      <c r="G45" s="66">
        <v>3.2000000000000001E-2</v>
      </c>
      <c r="H45" s="66">
        <v>3.2899999999999999E-2</v>
      </c>
      <c r="I45" s="43">
        <v>0.25</v>
      </c>
      <c r="J45" s="67">
        <v>0.19</v>
      </c>
      <c r="K45" s="44">
        <v>0.19</v>
      </c>
      <c r="L45" s="44">
        <v>0.05</v>
      </c>
      <c r="M45" s="48"/>
      <c r="N45" s="46"/>
      <c r="O45" s="47">
        <v>0.24</v>
      </c>
    </row>
    <row r="46" spans="1:15" x14ac:dyDescent="0.2">
      <c r="A46" s="38">
        <v>560075</v>
      </c>
      <c r="B46" s="39" t="s">
        <v>80</v>
      </c>
      <c r="C46" s="41">
        <v>4742</v>
      </c>
      <c r="D46" s="41">
        <v>1115</v>
      </c>
      <c r="E46" s="41">
        <v>29924</v>
      </c>
      <c r="F46" s="41">
        <v>9007</v>
      </c>
      <c r="G46" s="66">
        <v>0.1585</v>
      </c>
      <c r="H46" s="66">
        <v>0.12379999999999999</v>
      </c>
      <c r="I46" s="43">
        <v>1.52</v>
      </c>
      <c r="J46" s="67">
        <v>0.82</v>
      </c>
      <c r="K46" s="44">
        <v>1.17</v>
      </c>
      <c r="L46" s="44">
        <v>0.19</v>
      </c>
      <c r="M46" s="48"/>
      <c r="N46" s="46"/>
      <c r="O46" s="47">
        <v>1.36</v>
      </c>
    </row>
    <row r="47" spans="1:15" x14ac:dyDescent="0.2">
      <c r="A47" s="38">
        <v>560076</v>
      </c>
      <c r="B47" s="39" t="s">
        <v>81</v>
      </c>
      <c r="C47" s="41">
        <v>915</v>
      </c>
      <c r="D47" s="41">
        <v>484</v>
      </c>
      <c r="E47" s="41">
        <v>9111</v>
      </c>
      <c r="F47" s="41">
        <v>2506</v>
      </c>
      <c r="G47" s="66">
        <v>0.1004</v>
      </c>
      <c r="H47" s="66">
        <v>0.19309999999999999</v>
      </c>
      <c r="I47" s="43">
        <v>0.94</v>
      </c>
      <c r="J47" s="67">
        <v>1.3</v>
      </c>
      <c r="K47" s="44">
        <v>0.73</v>
      </c>
      <c r="L47" s="44">
        <v>0.28999999999999998</v>
      </c>
      <c r="M47" s="48"/>
      <c r="N47" s="46"/>
      <c r="O47" s="47">
        <v>1.02</v>
      </c>
    </row>
    <row r="48" spans="1:15" x14ac:dyDescent="0.2">
      <c r="A48" s="38">
        <v>560077</v>
      </c>
      <c r="B48" s="39" t="s">
        <v>82</v>
      </c>
      <c r="C48" s="41">
        <v>1581</v>
      </c>
      <c r="D48" s="41">
        <v>49</v>
      </c>
      <c r="E48" s="41">
        <v>10850</v>
      </c>
      <c r="F48" s="41">
        <v>2206</v>
      </c>
      <c r="G48" s="66">
        <v>0.1457</v>
      </c>
      <c r="H48" s="66">
        <v>2.2200000000000001E-2</v>
      </c>
      <c r="I48" s="43">
        <v>1.39</v>
      </c>
      <c r="J48" s="67">
        <v>0.12</v>
      </c>
      <c r="K48" s="44">
        <v>1.1499999999999999</v>
      </c>
      <c r="L48" s="44">
        <v>0.02</v>
      </c>
      <c r="M48" s="45"/>
      <c r="N48" s="46"/>
      <c r="O48" s="47">
        <v>1.17</v>
      </c>
    </row>
    <row r="49" spans="1:15" x14ac:dyDescent="0.2">
      <c r="A49" s="38">
        <v>560078</v>
      </c>
      <c r="B49" s="39" t="s">
        <v>83</v>
      </c>
      <c r="C49" s="41">
        <v>864</v>
      </c>
      <c r="D49" s="41">
        <v>560</v>
      </c>
      <c r="E49" s="41">
        <v>34367</v>
      </c>
      <c r="F49" s="41">
        <v>11365</v>
      </c>
      <c r="G49" s="66">
        <v>2.5100000000000001E-2</v>
      </c>
      <c r="H49" s="66">
        <v>4.9299999999999997E-2</v>
      </c>
      <c r="I49" s="43">
        <v>0.19</v>
      </c>
      <c r="J49" s="67">
        <v>0.31</v>
      </c>
      <c r="K49" s="44">
        <v>0.14000000000000001</v>
      </c>
      <c r="L49" s="44">
        <v>0.08</v>
      </c>
      <c r="M49" s="45"/>
      <c r="N49" s="46"/>
      <c r="O49" s="47">
        <v>0.22</v>
      </c>
    </row>
    <row r="50" spans="1:15" x14ac:dyDescent="0.2">
      <c r="A50" s="38">
        <v>560079</v>
      </c>
      <c r="B50" s="39" t="s">
        <v>84</v>
      </c>
      <c r="C50" s="41">
        <v>2836</v>
      </c>
      <c r="D50" s="41">
        <v>1286</v>
      </c>
      <c r="E50" s="41">
        <v>33392</v>
      </c>
      <c r="F50" s="41">
        <v>9706</v>
      </c>
      <c r="G50" s="66">
        <v>8.4900000000000003E-2</v>
      </c>
      <c r="H50" s="66">
        <v>0.13250000000000001</v>
      </c>
      <c r="I50" s="43">
        <v>0.78</v>
      </c>
      <c r="J50" s="67">
        <v>0.88</v>
      </c>
      <c r="K50" s="44">
        <v>0.6</v>
      </c>
      <c r="L50" s="44">
        <v>0.2</v>
      </c>
      <c r="M50" s="45"/>
      <c r="N50" s="46"/>
      <c r="O50" s="47">
        <v>0.8</v>
      </c>
    </row>
    <row r="51" spans="1:15" ht="15" customHeight="1" x14ac:dyDescent="0.2">
      <c r="A51" s="38">
        <v>560080</v>
      </c>
      <c r="B51" s="39" t="s">
        <v>85</v>
      </c>
      <c r="C51" s="41">
        <v>116</v>
      </c>
      <c r="D51" s="41">
        <v>27</v>
      </c>
      <c r="E51" s="41">
        <v>17571</v>
      </c>
      <c r="F51" s="41">
        <v>5237</v>
      </c>
      <c r="G51" s="66">
        <v>6.6E-3</v>
      </c>
      <c r="H51" s="66">
        <v>5.1999999999999998E-3</v>
      </c>
      <c r="I51" s="43">
        <v>0</v>
      </c>
      <c r="J51" s="67">
        <v>0</v>
      </c>
      <c r="K51" s="44">
        <v>0</v>
      </c>
      <c r="L51" s="44">
        <v>0</v>
      </c>
      <c r="M51" s="45"/>
      <c r="N51" s="46"/>
      <c r="O51" s="47">
        <v>0</v>
      </c>
    </row>
    <row r="52" spans="1:15" x14ac:dyDescent="0.2">
      <c r="A52" s="38">
        <v>560081</v>
      </c>
      <c r="B52" s="39" t="s">
        <v>86</v>
      </c>
      <c r="C52" s="41">
        <v>659</v>
      </c>
      <c r="D52" s="41">
        <v>206</v>
      </c>
      <c r="E52" s="41">
        <v>19967</v>
      </c>
      <c r="F52" s="41">
        <v>6511</v>
      </c>
      <c r="G52" s="66">
        <v>3.3000000000000002E-2</v>
      </c>
      <c r="H52" s="66">
        <v>3.1600000000000003E-2</v>
      </c>
      <c r="I52" s="43">
        <v>0.26</v>
      </c>
      <c r="J52" s="67">
        <v>0.18</v>
      </c>
      <c r="K52" s="44">
        <v>0.2</v>
      </c>
      <c r="L52" s="44">
        <v>0.05</v>
      </c>
      <c r="M52" s="45"/>
      <c r="N52" s="46"/>
      <c r="O52" s="47">
        <v>0.25</v>
      </c>
    </row>
    <row r="53" spans="1:15" x14ac:dyDescent="0.2">
      <c r="A53" s="38">
        <v>560082</v>
      </c>
      <c r="B53" s="39" t="s">
        <v>87</v>
      </c>
      <c r="C53" s="41">
        <v>519</v>
      </c>
      <c r="D53" s="41">
        <v>147</v>
      </c>
      <c r="E53" s="41">
        <v>15665</v>
      </c>
      <c r="F53" s="41">
        <v>3920</v>
      </c>
      <c r="G53" s="66">
        <v>3.3099999999999997E-2</v>
      </c>
      <c r="H53" s="66">
        <v>3.7499999999999999E-2</v>
      </c>
      <c r="I53" s="43">
        <v>0.27</v>
      </c>
      <c r="J53" s="67">
        <v>0.22</v>
      </c>
      <c r="K53" s="44">
        <v>0.22</v>
      </c>
      <c r="L53" s="44">
        <v>0.04</v>
      </c>
      <c r="M53" s="45"/>
      <c r="N53" s="46"/>
      <c r="O53" s="47">
        <v>0.26</v>
      </c>
    </row>
    <row r="54" spans="1:15" x14ac:dyDescent="0.2">
      <c r="A54" s="38">
        <v>560083</v>
      </c>
      <c r="B54" s="39" t="s">
        <v>88</v>
      </c>
      <c r="C54" s="41">
        <v>165</v>
      </c>
      <c r="D54" s="41">
        <v>20</v>
      </c>
      <c r="E54" s="41">
        <v>14212</v>
      </c>
      <c r="F54" s="41">
        <v>3311</v>
      </c>
      <c r="G54" s="66">
        <v>1.1599999999999999E-2</v>
      </c>
      <c r="H54" s="66">
        <v>6.0000000000000001E-3</v>
      </c>
      <c r="I54" s="43">
        <v>0.05</v>
      </c>
      <c r="J54" s="67">
        <v>0.01</v>
      </c>
      <c r="K54" s="44">
        <v>0.04</v>
      </c>
      <c r="L54" s="44">
        <v>0</v>
      </c>
      <c r="M54" s="45"/>
      <c r="N54" s="46"/>
      <c r="O54" s="47">
        <v>0.04</v>
      </c>
    </row>
    <row r="55" spans="1:15" x14ac:dyDescent="0.2">
      <c r="A55" s="38">
        <v>560084</v>
      </c>
      <c r="B55" s="39" t="s">
        <v>89</v>
      </c>
      <c r="C55" s="41">
        <v>201</v>
      </c>
      <c r="D55" s="41">
        <v>200</v>
      </c>
      <c r="E55" s="41">
        <v>21080</v>
      </c>
      <c r="F55" s="41">
        <v>7301</v>
      </c>
      <c r="G55" s="66">
        <v>9.4999999999999998E-3</v>
      </c>
      <c r="H55" s="66">
        <v>2.7400000000000001E-2</v>
      </c>
      <c r="I55" s="43">
        <v>0.03</v>
      </c>
      <c r="J55" s="67">
        <v>0.15</v>
      </c>
      <c r="K55" s="44">
        <v>0.02</v>
      </c>
      <c r="L55" s="44">
        <v>0.04</v>
      </c>
      <c r="M55" s="45"/>
      <c r="N55" s="46"/>
      <c r="O55" s="47">
        <v>0.06</v>
      </c>
    </row>
    <row r="56" spans="1:15" ht="25.5" x14ac:dyDescent="0.2">
      <c r="A56" s="38">
        <v>560085</v>
      </c>
      <c r="B56" s="39" t="s">
        <v>90</v>
      </c>
      <c r="C56" s="41">
        <v>459</v>
      </c>
      <c r="D56" s="41">
        <v>20</v>
      </c>
      <c r="E56" s="41">
        <v>9605</v>
      </c>
      <c r="F56" s="41">
        <v>397</v>
      </c>
      <c r="G56" s="66">
        <v>4.7800000000000002E-2</v>
      </c>
      <c r="H56" s="66">
        <v>5.04E-2</v>
      </c>
      <c r="I56" s="43">
        <v>0.41</v>
      </c>
      <c r="J56" s="67">
        <v>0.31</v>
      </c>
      <c r="K56" s="44">
        <v>0.39</v>
      </c>
      <c r="L56" s="44">
        <v>0.01</v>
      </c>
      <c r="M56" s="45"/>
      <c r="N56" s="46"/>
      <c r="O56" s="47">
        <v>0.4</v>
      </c>
    </row>
    <row r="57" spans="1:15" ht="25.5" x14ac:dyDescent="0.2">
      <c r="A57" s="38">
        <v>560086</v>
      </c>
      <c r="B57" s="39" t="s">
        <v>91</v>
      </c>
      <c r="C57" s="41">
        <v>1502</v>
      </c>
      <c r="D57" s="41">
        <v>37</v>
      </c>
      <c r="E57" s="41">
        <v>18215</v>
      </c>
      <c r="F57" s="41">
        <v>616</v>
      </c>
      <c r="G57" s="66">
        <v>8.2500000000000004E-2</v>
      </c>
      <c r="H57" s="66">
        <v>6.0100000000000001E-2</v>
      </c>
      <c r="I57" s="43">
        <v>0.76</v>
      </c>
      <c r="J57" s="67">
        <v>0.38</v>
      </c>
      <c r="K57" s="44">
        <v>0.74</v>
      </c>
      <c r="L57" s="44">
        <v>0.01</v>
      </c>
      <c r="M57" s="45"/>
      <c r="N57" s="46"/>
      <c r="O57" s="47">
        <v>0.75</v>
      </c>
    </row>
    <row r="58" spans="1:15" x14ac:dyDescent="0.2">
      <c r="A58" s="38">
        <v>560087</v>
      </c>
      <c r="B58" s="39" t="s">
        <v>92</v>
      </c>
      <c r="C58" s="41">
        <v>1481</v>
      </c>
      <c r="D58" s="41">
        <v>1</v>
      </c>
      <c r="E58" s="41">
        <v>23930</v>
      </c>
      <c r="F58" s="41">
        <v>1</v>
      </c>
      <c r="G58" s="66">
        <v>6.1899999999999997E-2</v>
      </c>
      <c r="H58" s="66">
        <v>0</v>
      </c>
      <c r="I58" s="43">
        <v>0.55000000000000004</v>
      </c>
      <c r="J58" s="67">
        <v>0</v>
      </c>
      <c r="K58" s="44">
        <v>0.55000000000000004</v>
      </c>
      <c r="L58" s="44">
        <v>0</v>
      </c>
      <c r="M58" s="45"/>
      <c r="N58" s="46"/>
      <c r="O58" s="47">
        <v>0.55000000000000004</v>
      </c>
    </row>
    <row r="59" spans="1:15" ht="25.5" x14ac:dyDescent="0.2">
      <c r="A59" s="38">
        <v>560088</v>
      </c>
      <c r="B59" s="39" t="s">
        <v>93</v>
      </c>
      <c r="C59" s="41">
        <v>143</v>
      </c>
      <c r="D59" s="41">
        <v>0</v>
      </c>
      <c r="E59" s="41">
        <v>5622</v>
      </c>
      <c r="F59" s="41">
        <v>0</v>
      </c>
      <c r="G59" s="66">
        <v>2.5399999999999999E-2</v>
      </c>
      <c r="H59" s="66">
        <v>0</v>
      </c>
      <c r="I59" s="43">
        <v>0.19</v>
      </c>
      <c r="J59" s="67">
        <v>0</v>
      </c>
      <c r="K59" s="44">
        <v>0.19</v>
      </c>
      <c r="L59" s="44">
        <v>0</v>
      </c>
      <c r="M59" s="45"/>
      <c r="N59" s="46"/>
      <c r="O59" s="47">
        <v>0.19</v>
      </c>
    </row>
    <row r="60" spans="1:15" ht="25.5" x14ac:dyDescent="0.2">
      <c r="A60" s="38">
        <v>560089</v>
      </c>
      <c r="B60" s="39" t="s">
        <v>94</v>
      </c>
      <c r="C60" s="41">
        <v>427</v>
      </c>
      <c r="D60" s="41">
        <v>0</v>
      </c>
      <c r="E60" s="41">
        <v>3753</v>
      </c>
      <c r="F60" s="41">
        <v>0</v>
      </c>
      <c r="G60" s="66">
        <v>0.1138</v>
      </c>
      <c r="H60" s="66">
        <v>0</v>
      </c>
      <c r="I60" s="43">
        <v>1.07</v>
      </c>
      <c r="J60" s="67">
        <v>0</v>
      </c>
      <c r="K60" s="44">
        <v>1.07</v>
      </c>
      <c r="L60" s="44">
        <v>0</v>
      </c>
      <c r="M60" s="45"/>
      <c r="N60" s="46"/>
      <c r="O60" s="47">
        <v>1.07</v>
      </c>
    </row>
    <row r="61" spans="1:15" ht="25.5" x14ac:dyDescent="0.2">
      <c r="A61" s="38">
        <v>560096</v>
      </c>
      <c r="B61" s="39" t="s">
        <v>95</v>
      </c>
      <c r="C61" s="41">
        <v>25</v>
      </c>
      <c r="D61" s="41">
        <v>2</v>
      </c>
      <c r="E61" s="41">
        <v>492</v>
      </c>
      <c r="F61" s="41">
        <v>34</v>
      </c>
      <c r="G61" s="66">
        <v>5.0799999999999998E-2</v>
      </c>
      <c r="H61" s="66">
        <v>5.8799999999999998E-2</v>
      </c>
      <c r="I61" s="43">
        <v>0.44</v>
      </c>
      <c r="J61" s="67">
        <v>0.37</v>
      </c>
      <c r="K61" s="44">
        <v>0.41</v>
      </c>
      <c r="L61" s="44">
        <v>0.02</v>
      </c>
      <c r="M61" s="45"/>
      <c r="N61" s="46"/>
      <c r="O61" s="47">
        <v>0.43</v>
      </c>
    </row>
    <row r="62" spans="1:15" ht="27.75" customHeight="1" x14ac:dyDescent="0.2">
      <c r="A62" s="38">
        <v>560098</v>
      </c>
      <c r="B62" s="39" t="s">
        <v>96</v>
      </c>
      <c r="C62" s="41">
        <v>201</v>
      </c>
      <c r="D62" s="41">
        <v>0</v>
      </c>
      <c r="E62" s="41">
        <v>6199</v>
      </c>
      <c r="F62" s="41">
        <v>0</v>
      </c>
      <c r="G62" s="66">
        <v>3.2399999999999998E-2</v>
      </c>
      <c r="H62" s="66">
        <v>0</v>
      </c>
      <c r="I62" s="43">
        <v>0.26</v>
      </c>
      <c r="J62" s="67">
        <v>0</v>
      </c>
      <c r="K62" s="44">
        <v>0.26</v>
      </c>
      <c r="L62" s="44">
        <v>0</v>
      </c>
      <c r="M62" s="45"/>
      <c r="N62" s="46"/>
      <c r="O62" s="47">
        <v>0.26</v>
      </c>
    </row>
    <row r="63" spans="1:15" s="59" customFormat="1" ht="38.25" x14ac:dyDescent="0.2">
      <c r="A63" s="38">
        <v>560099</v>
      </c>
      <c r="B63" s="39" t="s">
        <v>97</v>
      </c>
      <c r="C63" s="41">
        <v>210</v>
      </c>
      <c r="D63" s="41">
        <v>24</v>
      </c>
      <c r="E63" s="41">
        <v>2343</v>
      </c>
      <c r="F63" s="41">
        <v>157</v>
      </c>
      <c r="G63" s="66">
        <v>8.9599999999999999E-2</v>
      </c>
      <c r="H63" s="66">
        <v>0.15290000000000001</v>
      </c>
      <c r="I63" s="43">
        <v>0.83</v>
      </c>
      <c r="J63" s="67">
        <v>1.02</v>
      </c>
      <c r="K63" s="44">
        <v>0.78</v>
      </c>
      <c r="L63" s="44">
        <v>0.06</v>
      </c>
      <c r="M63" s="45"/>
      <c r="N63" s="46"/>
      <c r="O63" s="47">
        <v>0.84</v>
      </c>
    </row>
    <row r="64" spans="1:15" ht="38.25" x14ac:dyDescent="0.2">
      <c r="A64" s="38">
        <v>560206</v>
      </c>
      <c r="B64" s="39" t="s">
        <v>98</v>
      </c>
      <c r="C64" s="41">
        <v>3838</v>
      </c>
      <c r="D64" s="41">
        <v>3</v>
      </c>
      <c r="E64" s="41">
        <v>74559</v>
      </c>
      <c r="F64" s="41">
        <v>59</v>
      </c>
      <c r="G64" s="66">
        <v>5.1499999999999997E-2</v>
      </c>
      <c r="H64" s="66">
        <v>5.0799999999999998E-2</v>
      </c>
      <c r="I64" s="43">
        <v>0.45</v>
      </c>
      <c r="J64" s="67">
        <v>0.32</v>
      </c>
      <c r="K64" s="44">
        <v>0.45</v>
      </c>
      <c r="L64" s="44">
        <v>0</v>
      </c>
      <c r="M64" s="45"/>
      <c r="N64" s="46"/>
      <c r="O64" s="47">
        <v>0.45</v>
      </c>
    </row>
    <row r="65" spans="1:15" ht="38.25" x14ac:dyDescent="0.2">
      <c r="A65" s="50">
        <v>560214</v>
      </c>
      <c r="B65" s="39" t="s">
        <v>99</v>
      </c>
      <c r="C65" s="41">
        <v>5779</v>
      </c>
      <c r="D65" s="41">
        <v>1221</v>
      </c>
      <c r="E65" s="41">
        <v>82750</v>
      </c>
      <c r="F65" s="41">
        <v>26360</v>
      </c>
      <c r="G65" s="66">
        <v>6.9800000000000001E-2</v>
      </c>
      <c r="H65" s="66">
        <v>4.6300000000000001E-2</v>
      </c>
      <c r="I65" s="43">
        <v>0.63</v>
      </c>
      <c r="J65" s="67">
        <v>0.28000000000000003</v>
      </c>
      <c r="K65" s="44">
        <v>0.48</v>
      </c>
      <c r="L65" s="44">
        <v>7.0000000000000007E-2</v>
      </c>
      <c r="M65" s="51"/>
      <c r="N65" s="46"/>
      <c r="O65" s="47">
        <v>0.55000000000000004</v>
      </c>
    </row>
    <row r="66" spans="1:15" s="59" customFormat="1" x14ac:dyDescent="0.2">
      <c r="A66" s="52"/>
      <c r="B66" s="53" t="s">
        <v>119</v>
      </c>
      <c r="C66" s="69">
        <v>127873</v>
      </c>
      <c r="D66" s="69">
        <v>63112</v>
      </c>
      <c r="E66" s="69">
        <v>1496830</v>
      </c>
      <c r="F66" s="69">
        <v>429732</v>
      </c>
      <c r="G66" s="66">
        <v>8.5400000000000004E-2</v>
      </c>
      <c r="H66" s="66">
        <v>0.1469</v>
      </c>
      <c r="I66" s="43"/>
      <c r="J66" s="67"/>
      <c r="K66" s="44"/>
      <c r="L66" s="44"/>
      <c r="M66" s="72"/>
      <c r="N66" s="46"/>
      <c r="O66" s="47"/>
    </row>
  </sheetData>
  <mergeCells count="11">
    <mergeCell ref="M4:N4"/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3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="130" zoomScaleNormal="100" zoomScaleSheetLayoutView="130" workbookViewId="0">
      <pane xSplit="2" ySplit="5" topLeftCell="C54" activePane="bottomRight" state="frozen"/>
      <selection pane="topRight" activeCell="C1" sqref="C1"/>
      <selection pane="bottomLeft" activeCell="A6" sqref="A6"/>
      <selection pane="bottomRight" activeCell="P1" sqref="P1:Q1048576"/>
    </sheetView>
  </sheetViews>
  <sheetFormatPr defaultRowHeight="12.75" x14ac:dyDescent="0.2"/>
  <cols>
    <col min="1" max="1" width="9.1640625" style="1" customWidth="1"/>
    <col min="2" max="2" width="35.6640625" customWidth="1"/>
    <col min="3" max="3" width="11.1640625" bestFit="1" customWidth="1"/>
    <col min="4" max="4" width="12.5" customWidth="1"/>
    <col min="5" max="5" width="11.1640625" style="77" bestFit="1" customWidth="1"/>
    <col min="6" max="6" width="9.83203125" style="77" customWidth="1"/>
    <col min="7" max="7" width="11.1640625" style="97" bestFit="1" customWidth="1"/>
    <col min="8" max="8" width="9.1640625" style="97" bestFit="1" customWidth="1"/>
    <col min="9" max="9" width="11.1640625" style="59" bestFit="1" customWidth="1"/>
    <col min="10" max="10" width="8.6640625" style="59" customWidth="1"/>
    <col min="11" max="11" width="11.1640625" style="29" bestFit="1" customWidth="1"/>
    <col min="12" max="12" width="6.5" style="29" bestFit="1" customWidth="1"/>
    <col min="13" max="13" width="11.1640625" bestFit="1" customWidth="1"/>
    <col min="15" max="15" width="15.83203125" customWidth="1"/>
    <col min="255" max="255" width="10.6640625" customWidth="1"/>
    <col min="256" max="256" width="35.6640625" customWidth="1"/>
    <col min="257" max="257" width="11.1640625" bestFit="1" customWidth="1"/>
    <col min="258" max="258" width="12.5" customWidth="1"/>
    <col min="259" max="259" width="11.1640625" bestFit="1" customWidth="1"/>
    <col min="260" max="260" width="9" customWidth="1"/>
    <col min="261" max="261" width="11.1640625" bestFit="1" customWidth="1"/>
    <col min="262" max="262" width="9.1640625" bestFit="1" customWidth="1"/>
    <col min="263" max="263" width="11.1640625" bestFit="1" customWidth="1"/>
    <col min="264" max="264" width="8.6640625" customWidth="1"/>
    <col min="265" max="265" width="11.1640625" bestFit="1" customWidth="1"/>
    <col min="266" max="266" width="6.5" bestFit="1" customWidth="1"/>
    <col min="267" max="267" width="11.1640625" bestFit="1" customWidth="1"/>
    <col min="511" max="511" width="10.6640625" customWidth="1"/>
    <col min="512" max="512" width="35.6640625" customWidth="1"/>
    <col min="513" max="513" width="11.1640625" bestFit="1" customWidth="1"/>
    <col min="514" max="514" width="12.5" customWidth="1"/>
    <col min="515" max="515" width="11.1640625" bestFit="1" customWidth="1"/>
    <col min="516" max="516" width="9" customWidth="1"/>
    <col min="517" max="517" width="11.1640625" bestFit="1" customWidth="1"/>
    <col min="518" max="518" width="9.1640625" bestFit="1" customWidth="1"/>
    <col min="519" max="519" width="11.1640625" bestFit="1" customWidth="1"/>
    <col min="520" max="520" width="8.6640625" customWidth="1"/>
    <col min="521" max="521" width="11.1640625" bestFit="1" customWidth="1"/>
    <col min="522" max="522" width="6.5" bestFit="1" customWidth="1"/>
    <col min="523" max="523" width="11.1640625" bestFit="1" customWidth="1"/>
    <col min="767" max="767" width="10.6640625" customWidth="1"/>
    <col min="768" max="768" width="35.6640625" customWidth="1"/>
    <col min="769" max="769" width="11.1640625" bestFit="1" customWidth="1"/>
    <col min="770" max="770" width="12.5" customWidth="1"/>
    <col min="771" max="771" width="11.1640625" bestFit="1" customWidth="1"/>
    <col min="772" max="772" width="9" customWidth="1"/>
    <col min="773" max="773" width="11.1640625" bestFit="1" customWidth="1"/>
    <col min="774" max="774" width="9.1640625" bestFit="1" customWidth="1"/>
    <col min="775" max="775" width="11.1640625" bestFit="1" customWidth="1"/>
    <col min="776" max="776" width="8.6640625" customWidth="1"/>
    <col min="777" max="777" width="11.1640625" bestFit="1" customWidth="1"/>
    <col min="778" max="778" width="6.5" bestFit="1" customWidth="1"/>
    <col min="779" max="779" width="11.1640625" bestFit="1" customWidth="1"/>
    <col min="1023" max="1023" width="10.6640625" customWidth="1"/>
    <col min="1024" max="1024" width="35.6640625" customWidth="1"/>
    <col min="1025" max="1025" width="11.1640625" bestFit="1" customWidth="1"/>
    <col min="1026" max="1026" width="12.5" customWidth="1"/>
    <col min="1027" max="1027" width="11.1640625" bestFit="1" customWidth="1"/>
    <col min="1028" max="1028" width="9" customWidth="1"/>
    <col min="1029" max="1029" width="11.1640625" bestFit="1" customWidth="1"/>
    <col min="1030" max="1030" width="9.1640625" bestFit="1" customWidth="1"/>
    <col min="1031" max="1031" width="11.1640625" bestFit="1" customWidth="1"/>
    <col min="1032" max="1032" width="8.6640625" customWidth="1"/>
    <col min="1033" max="1033" width="11.1640625" bestFit="1" customWidth="1"/>
    <col min="1034" max="1034" width="6.5" bestFit="1" customWidth="1"/>
    <col min="1035" max="1035" width="11.1640625" bestFit="1" customWidth="1"/>
    <col min="1279" max="1279" width="10.6640625" customWidth="1"/>
    <col min="1280" max="1280" width="35.6640625" customWidth="1"/>
    <col min="1281" max="1281" width="11.1640625" bestFit="1" customWidth="1"/>
    <col min="1282" max="1282" width="12.5" customWidth="1"/>
    <col min="1283" max="1283" width="11.1640625" bestFit="1" customWidth="1"/>
    <col min="1284" max="1284" width="9" customWidth="1"/>
    <col min="1285" max="1285" width="11.1640625" bestFit="1" customWidth="1"/>
    <col min="1286" max="1286" width="9.1640625" bestFit="1" customWidth="1"/>
    <col min="1287" max="1287" width="11.1640625" bestFit="1" customWidth="1"/>
    <col min="1288" max="1288" width="8.6640625" customWidth="1"/>
    <col min="1289" max="1289" width="11.1640625" bestFit="1" customWidth="1"/>
    <col min="1290" max="1290" width="6.5" bestFit="1" customWidth="1"/>
    <col min="1291" max="1291" width="11.1640625" bestFit="1" customWidth="1"/>
    <col min="1535" max="1535" width="10.6640625" customWidth="1"/>
    <col min="1536" max="1536" width="35.6640625" customWidth="1"/>
    <col min="1537" max="1537" width="11.1640625" bestFit="1" customWidth="1"/>
    <col min="1538" max="1538" width="12.5" customWidth="1"/>
    <col min="1539" max="1539" width="11.1640625" bestFit="1" customWidth="1"/>
    <col min="1540" max="1540" width="9" customWidth="1"/>
    <col min="1541" max="1541" width="11.1640625" bestFit="1" customWidth="1"/>
    <col min="1542" max="1542" width="9.1640625" bestFit="1" customWidth="1"/>
    <col min="1543" max="1543" width="11.1640625" bestFit="1" customWidth="1"/>
    <col min="1544" max="1544" width="8.6640625" customWidth="1"/>
    <col min="1545" max="1545" width="11.1640625" bestFit="1" customWidth="1"/>
    <col min="1546" max="1546" width="6.5" bestFit="1" customWidth="1"/>
    <col min="1547" max="1547" width="11.1640625" bestFit="1" customWidth="1"/>
    <col min="1791" max="1791" width="10.6640625" customWidth="1"/>
    <col min="1792" max="1792" width="35.6640625" customWidth="1"/>
    <col min="1793" max="1793" width="11.1640625" bestFit="1" customWidth="1"/>
    <col min="1794" max="1794" width="12.5" customWidth="1"/>
    <col min="1795" max="1795" width="11.1640625" bestFit="1" customWidth="1"/>
    <col min="1796" max="1796" width="9" customWidth="1"/>
    <col min="1797" max="1797" width="11.1640625" bestFit="1" customWidth="1"/>
    <col min="1798" max="1798" width="9.1640625" bestFit="1" customWidth="1"/>
    <col min="1799" max="1799" width="11.1640625" bestFit="1" customWidth="1"/>
    <col min="1800" max="1800" width="8.6640625" customWidth="1"/>
    <col min="1801" max="1801" width="11.1640625" bestFit="1" customWidth="1"/>
    <col min="1802" max="1802" width="6.5" bestFit="1" customWidth="1"/>
    <col min="1803" max="1803" width="11.1640625" bestFit="1" customWidth="1"/>
    <col min="2047" max="2047" width="10.6640625" customWidth="1"/>
    <col min="2048" max="2048" width="35.6640625" customWidth="1"/>
    <col min="2049" max="2049" width="11.1640625" bestFit="1" customWidth="1"/>
    <col min="2050" max="2050" width="12.5" customWidth="1"/>
    <col min="2051" max="2051" width="11.1640625" bestFit="1" customWidth="1"/>
    <col min="2052" max="2052" width="9" customWidth="1"/>
    <col min="2053" max="2053" width="11.1640625" bestFit="1" customWidth="1"/>
    <col min="2054" max="2054" width="9.1640625" bestFit="1" customWidth="1"/>
    <col min="2055" max="2055" width="11.1640625" bestFit="1" customWidth="1"/>
    <col min="2056" max="2056" width="8.6640625" customWidth="1"/>
    <col min="2057" max="2057" width="11.1640625" bestFit="1" customWidth="1"/>
    <col min="2058" max="2058" width="6.5" bestFit="1" customWidth="1"/>
    <col min="2059" max="2059" width="11.1640625" bestFit="1" customWidth="1"/>
    <col min="2303" max="2303" width="10.6640625" customWidth="1"/>
    <col min="2304" max="2304" width="35.6640625" customWidth="1"/>
    <col min="2305" max="2305" width="11.1640625" bestFit="1" customWidth="1"/>
    <col min="2306" max="2306" width="12.5" customWidth="1"/>
    <col min="2307" max="2307" width="11.1640625" bestFit="1" customWidth="1"/>
    <col min="2308" max="2308" width="9" customWidth="1"/>
    <col min="2309" max="2309" width="11.1640625" bestFit="1" customWidth="1"/>
    <col min="2310" max="2310" width="9.1640625" bestFit="1" customWidth="1"/>
    <col min="2311" max="2311" width="11.1640625" bestFit="1" customWidth="1"/>
    <col min="2312" max="2312" width="8.6640625" customWidth="1"/>
    <col min="2313" max="2313" width="11.1640625" bestFit="1" customWidth="1"/>
    <col min="2314" max="2314" width="6.5" bestFit="1" customWidth="1"/>
    <col min="2315" max="2315" width="11.1640625" bestFit="1" customWidth="1"/>
    <col min="2559" max="2559" width="10.6640625" customWidth="1"/>
    <col min="2560" max="2560" width="35.6640625" customWidth="1"/>
    <col min="2561" max="2561" width="11.1640625" bestFit="1" customWidth="1"/>
    <col min="2562" max="2562" width="12.5" customWidth="1"/>
    <col min="2563" max="2563" width="11.1640625" bestFit="1" customWidth="1"/>
    <col min="2564" max="2564" width="9" customWidth="1"/>
    <col min="2565" max="2565" width="11.1640625" bestFit="1" customWidth="1"/>
    <col min="2566" max="2566" width="9.1640625" bestFit="1" customWidth="1"/>
    <col min="2567" max="2567" width="11.1640625" bestFit="1" customWidth="1"/>
    <col min="2568" max="2568" width="8.6640625" customWidth="1"/>
    <col min="2569" max="2569" width="11.1640625" bestFit="1" customWidth="1"/>
    <col min="2570" max="2570" width="6.5" bestFit="1" customWidth="1"/>
    <col min="2571" max="2571" width="11.1640625" bestFit="1" customWidth="1"/>
    <col min="2815" max="2815" width="10.6640625" customWidth="1"/>
    <col min="2816" max="2816" width="35.6640625" customWidth="1"/>
    <col min="2817" max="2817" width="11.1640625" bestFit="1" customWidth="1"/>
    <col min="2818" max="2818" width="12.5" customWidth="1"/>
    <col min="2819" max="2819" width="11.1640625" bestFit="1" customWidth="1"/>
    <col min="2820" max="2820" width="9" customWidth="1"/>
    <col min="2821" max="2821" width="11.1640625" bestFit="1" customWidth="1"/>
    <col min="2822" max="2822" width="9.1640625" bestFit="1" customWidth="1"/>
    <col min="2823" max="2823" width="11.1640625" bestFit="1" customWidth="1"/>
    <col min="2824" max="2824" width="8.6640625" customWidth="1"/>
    <col min="2825" max="2825" width="11.1640625" bestFit="1" customWidth="1"/>
    <col min="2826" max="2826" width="6.5" bestFit="1" customWidth="1"/>
    <col min="2827" max="2827" width="11.1640625" bestFit="1" customWidth="1"/>
    <col min="3071" max="3071" width="10.6640625" customWidth="1"/>
    <col min="3072" max="3072" width="35.6640625" customWidth="1"/>
    <col min="3073" max="3073" width="11.1640625" bestFit="1" customWidth="1"/>
    <col min="3074" max="3074" width="12.5" customWidth="1"/>
    <col min="3075" max="3075" width="11.1640625" bestFit="1" customWidth="1"/>
    <col min="3076" max="3076" width="9" customWidth="1"/>
    <col min="3077" max="3077" width="11.1640625" bestFit="1" customWidth="1"/>
    <col min="3078" max="3078" width="9.1640625" bestFit="1" customWidth="1"/>
    <col min="3079" max="3079" width="11.1640625" bestFit="1" customWidth="1"/>
    <col min="3080" max="3080" width="8.6640625" customWidth="1"/>
    <col min="3081" max="3081" width="11.1640625" bestFit="1" customWidth="1"/>
    <col min="3082" max="3082" width="6.5" bestFit="1" customWidth="1"/>
    <col min="3083" max="3083" width="11.1640625" bestFit="1" customWidth="1"/>
    <col min="3327" max="3327" width="10.6640625" customWidth="1"/>
    <col min="3328" max="3328" width="35.6640625" customWidth="1"/>
    <col min="3329" max="3329" width="11.1640625" bestFit="1" customWidth="1"/>
    <col min="3330" max="3330" width="12.5" customWidth="1"/>
    <col min="3331" max="3331" width="11.1640625" bestFit="1" customWidth="1"/>
    <col min="3332" max="3332" width="9" customWidth="1"/>
    <col min="3333" max="3333" width="11.1640625" bestFit="1" customWidth="1"/>
    <col min="3334" max="3334" width="9.1640625" bestFit="1" customWidth="1"/>
    <col min="3335" max="3335" width="11.1640625" bestFit="1" customWidth="1"/>
    <col min="3336" max="3336" width="8.6640625" customWidth="1"/>
    <col min="3337" max="3337" width="11.1640625" bestFit="1" customWidth="1"/>
    <col min="3338" max="3338" width="6.5" bestFit="1" customWidth="1"/>
    <col min="3339" max="3339" width="11.1640625" bestFit="1" customWidth="1"/>
    <col min="3583" max="3583" width="10.6640625" customWidth="1"/>
    <col min="3584" max="3584" width="35.6640625" customWidth="1"/>
    <col min="3585" max="3585" width="11.1640625" bestFit="1" customWidth="1"/>
    <col min="3586" max="3586" width="12.5" customWidth="1"/>
    <col min="3587" max="3587" width="11.1640625" bestFit="1" customWidth="1"/>
    <col min="3588" max="3588" width="9" customWidth="1"/>
    <col min="3589" max="3589" width="11.1640625" bestFit="1" customWidth="1"/>
    <col min="3590" max="3590" width="9.1640625" bestFit="1" customWidth="1"/>
    <col min="3591" max="3591" width="11.1640625" bestFit="1" customWidth="1"/>
    <col min="3592" max="3592" width="8.6640625" customWidth="1"/>
    <col min="3593" max="3593" width="11.1640625" bestFit="1" customWidth="1"/>
    <col min="3594" max="3594" width="6.5" bestFit="1" customWidth="1"/>
    <col min="3595" max="3595" width="11.1640625" bestFit="1" customWidth="1"/>
    <col min="3839" max="3839" width="10.6640625" customWidth="1"/>
    <col min="3840" max="3840" width="35.6640625" customWidth="1"/>
    <col min="3841" max="3841" width="11.1640625" bestFit="1" customWidth="1"/>
    <col min="3842" max="3842" width="12.5" customWidth="1"/>
    <col min="3843" max="3843" width="11.1640625" bestFit="1" customWidth="1"/>
    <col min="3844" max="3844" width="9" customWidth="1"/>
    <col min="3845" max="3845" width="11.1640625" bestFit="1" customWidth="1"/>
    <col min="3846" max="3846" width="9.1640625" bestFit="1" customWidth="1"/>
    <col min="3847" max="3847" width="11.1640625" bestFit="1" customWidth="1"/>
    <col min="3848" max="3848" width="8.6640625" customWidth="1"/>
    <col min="3849" max="3849" width="11.1640625" bestFit="1" customWidth="1"/>
    <col min="3850" max="3850" width="6.5" bestFit="1" customWidth="1"/>
    <col min="3851" max="3851" width="11.1640625" bestFit="1" customWidth="1"/>
    <col min="4095" max="4095" width="10.6640625" customWidth="1"/>
    <col min="4096" max="4096" width="35.6640625" customWidth="1"/>
    <col min="4097" max="4097" width="11.1640625" bestFit="1" customWidth="1"/>
    <col min="4098" max="4098" width="12.5" customWidth="1"/>
    <col min="4099" max="4099" width="11.1640625" bestFit="1" customWidth="1"/>
    <col min="4100" max="4100" width="9" customWidth="1"/>
    <col min="4101" max="4101" width="11.1640625" bestFit="1" customWidth="1"/>
    <col min="4102" max="4102" width="9.1640625" bestFit="1" customWidth="1"/>
    <col min="4103" max="4103" width="11.1640625" bestFit="1" customWidth="1"/>
    <col min="4104" max="4104" width="8.6640625" customWidth="1"/>
    <col min="4105" max="4105" width="11.1640625" bestFit="1" customWidth="1"/>
    <col min="4106" max="4106" width="6.5" bestFit="1" customWidth="1"/>
    <col min="4107" max="4107" width="11.1640625" bestFit="1" customWidth="1"/>
    <col min="4351" max="4351" width="10.6640625" customWidth="1"/>
    <col min="4352" max="4352" width="35.6640625" customWidth="1"/>
    <col min="4353" max="4353" width="11.1640625" bestFit="1" customWidth="1"/>
    <col min="4354" max="4354" width="12.5" customWidth="1"/>
    <col min="4355" max="4355" width="11.1640625" bestFit="1" customWidth="1"/>
    <col min="4356" max="4356" width="9" customWidth="1"/>
    <col min="4357" max="4357" width="11.1640625" bestFit="1" customWidth="1"/>
    <col min="4358" max="4358" width="9.1640625" bestFit="1" customWidth="1"/>
    <col min="4359" max="4359" width="11.1640625" bestFit="1" customWidth="1"/>
    <col min="4360" max="4360" width="8.6640625" customWidth="1"/>
    <col min="4361" max="4361" width="11.1640625" bestFit="1" customWidth="1"/>
    <col min="4362" max="4362" width="6.5" bestFit="1" customWidth="1"/>
    <col min="4363" max="4363" width="11.1640625" bestFit="1" customWidth="1"/>
    <col min="4607" max="4607" width="10.6640625" customWidth="1"/>
    <col min="4608" max="4608" width="35.6640625" customWidth="1"/>
    <col min="4609" max="4609" width="11.1640625" bestFit="1" customWidth="1"/>
    <col min="4610" max="4610" width="12.5" customWidth="1"/>
    <col min="4611" max="4611" width="11.1640625" bestFit="1" customWidth="1"/>
    <col min="4612" max="4612" width="9" customWidth="1"/>
    <col min="4613" max="4613" width="11.1640625" bestFit="1" customWidth="1"/>
    <col min="4614" max="4614" width="9.1640625" bestFit="1" customWidth="1"/>
    <col min="4615" max="4615" width="11.1640625" bestFit="1" customWidth="1"/>
    <col min="4616" max="4616" width="8.6640625" customWidth="1"/>
    <col min="4617" max="4617" width="11.1640625" bestFit="1" customWidth="1"/>
    <col min="4618" max="4618" width="6.5" bestFit="1" customWidth="1"/>
    <col min="4619" max="4619" width="11.1640625" bestFit="1" customWidth="1"/>
    <col min="4863" max="4863" width="10.6640625" customWidth="1"/>
    <col min="4864" max="4864" width="35.6640625" customWidth="1"/>
    <col min="4865" max="4865" width="11.1640625" bestFit="1" customWidth="1"/>
    <col min="4866" max="4866" width="12.5" customWidth="1"/>
    <col min="4867" max="4867" width="11.1640625" bestFit="1" customWidth="1"/>
    <col min="4868" max="4868" width="9" customWidth="1"/>
    <col min="4869" max="4869" width="11.1640625" bestFit="1" customWidth="1"/>
    <col min="4870" max="4870" width="9.1640625" bestFit="1" customWidth="1"/>
    <col min="4871" max="4871" width="11.1640625" bestFit="1" customWidth="1"/>
    <col min="4872" max="4872" width="8.6640625" customWidth="1"/>
    <col min="4873" max="4873" width="11.1640625" bestFit="1" customWidth="1"/>
    <col min="4874" max="4874" width="6.5" bestFit="1" customWidth="1"/>
    <col min="4875" max="4875" width="11.1640625" bestFit="1" customWidth="1"/>
    <col min="5119" max="5119" width="10.6640625" customWidth="1"/>
    <col min="5120" max="5120" width="35.6640625" customWidth="1"/>
    <col min="5121" max="5121" width="11.1640625" bestFit="1" customWidth="1"/>
    <col min="5122" max="5122" width="12.5" customWidth="1"/>
    <col min="5123" max="5123" width="11.1640625" bestFit="1" customWidth="1"/>
    <col min="5124" max="5124" width="9" customWidth="1"/>
    <col min="5125" max="5125" width="11.1640625" bestFit="1" customWidth="1"/>
    <col min="5126" max="5126" width="9.1640625" bestFit="1" customWidth="1"/>
    <col min="5127" max="5127" width="11.1640625" bestFit="1" customWidth="1"/>
    <col min="5128" max="5128" width="8.6640625" customWidth="1"/>
    <col min="5129" max="5129" width="11.1640625" bestFit="1" customWidth="1"/>
    <col min="5130" max="5130" width="6.5" bestFit="1" customWidth="1"/>
    <col min="5131" max="5131" width="11.1640625" bestFit="1" customWidth="1"/>
    <col min="5375" max="5375" width="10.6640625" customWidth="1"/>
    <col min="5376" max="5376" width="35.6640625" customWidth="1"/>
    <col min="5377" max="5377" width="11.1640625" bestFit="1" customWidth="1"/>
    <col min="5378" max="5378" width="12.5" customWidth="1"/>
    <col min="5379" max="5379" width="11.1640625" bestFit="1" customWidth="1"/>
    <col min="5380" max="5380" width="9" customWidth="1"/>
    <col min="5381" max="5381" width="11.1640625" bestFit="1" customWidth="1"/>
    <col min="5382" max="5382" width="9.1640625" bestFit="1" customWidth="1"/>
    <col min="5383" max="5383" width="11.1640625" bestFit="1" customWidth="1"/>
    <col min="5384" max="5384" width="8.6640625" customWidth="1"/>
    <col min="5385" max="5385" width="11.1640625" bestFit="1" customWidth="1"/>
    <col min="5386" max="5386" width="6.5" bestFit="1" customWidth="1"/>
    <col min="5387" max="5387" width="11.1640625" bestFit="1" customWidth="1"/>
    <col min="5631" max="5631" width="10.6640625" customWidth="1"/>
    <col min="5632" max="5632" width="35.6640625" customWidth="1"/>
    <col min="5633" max="5633" width="11.1640625" bestFit="1" customWidth="1"/>
    <col min="5634" max="5634" width="12.5" customWidth="1"/>
    <col min="5635" max="5635" width="11.1640625" bestFit="1" customWidth="1"/>
    <col min="5636" max="5636" width="9" customWidth="1"/>
    <col min="5637" max="5637" width="11.1640625" bestFit="1" customWidth="1"/>
    <col min="5638" max="5638" width="9.1640625" bestFit="1" customWidth="1"/>
    <col min="5639" max="5639" width="11.1640625" bestFit="1" customWidth="1"/>
    <col min="5640" max="5640" width="8.6640625" customWidth="1"/>
    <col min="5641" max="5641" width="11.1640625" bestFit="1" customWidth="1"/>
    <col min="5642" max="5642" width="6.5" bestFit="1" customWidth="1"/>
    <col min="5643" max="5643" width="11.1640625" bestFit="1" customWidth="1"/>
    <col min="5887" max="5887" width="10.6640625" customWidth="1"/>
    <col min="5888" max="5888" width="35.6640625" customWidth="1"/>
    <col min="5889" max="5889" width="11.1640625" bestFit="1" customWidth="1"/>
    <col min="5890" max="5890" width="12.5" customWidth="1"/>
    <col min="5891" max="5891" width="11.1640625" bestFit="1" customWidth="1"/>
    <col min="5892" max="5892" width="9" customWidth="1"/>
    <col min="5893" max="5893" width="11.1640625" bestFit="1" customWidth="1"/>
    <col min="5894" max="5894" width="9.1640625" bestFit="1" customWidth="1"/>
    <col min="5895" max="5895" width="11.1640625" bestFit="1" customWidth="1"/>
    <col min="5896" max="5896" width="8.6640625" customWidth="1"/>
    <col min="5897" max="5897" width="11.1640625" bestFit="1" customWidth="1"/>
    <col min="5898" max="5898" width="6.5" bestFit="1" customWidth="1"/>
    <col min="5899" max="5899" width="11.1640625" bestFit="1" customWidth="1"/>
    <col min="6143" max="6143" width="10.6640625" customWidth="1"/>
    <col min="6144" max="6144" width="35.6640625" customWidth="1"/>
    <col min="6145" max="6145" width="11.1640625" bestFit="1" customWidth="1"/>
    <col min="6146" max="6146" width="12.5" customWidth="1"/>
    <col min="6147" max="6147" width="11.1640625" bestFit="1" customWidth="1"/>
    <col min="6148" max="6148" width="9" customWidth="1"/>
    <col min="6149" max="6149" width="11.1640625" bestFit="1" customWidth="1"/>
    <col min="6150" max="6150" width="9.1640625" bestFit="1" customWidth="1"/>
    <col min="6151" max="6151" width="11.1640625" bestFit="1" customWidth="1"/>
    <col min="6152" max="6152" width="8.6640625" customWidth="1"/>
    <col min="6153" max="6153" width="11.1640625" bestFit="1" customWidth="1"/>
    <col min="6154" max="6154" width="6.5" bestFit="1" customWidth="1"/>
    <col min="6155" max="6155" width="11.1640625" bestFit="1" customWidth="1"/>
    <col min="6399" max="6399" width="10.6640625" customWidth="1"/>
    <col min="6400" max="6400" width="35.6640625" customWidth="1"/>
    <col min="6401" max="6401" width="11.1640625" bestFit="1" customWidth="1"/>
    <col min="6402" max="6402" width="12.5" customWidth="1"/>
    <col min="6403" max="6403" width="11.1640625" bestFit="1" customWidth="1"/>
    <col min="6404" max="6404" width="9" customWidth="1"/>
    <col min="6405" max="6405" width="11.1640625" bestFit="1" customWidth="1"/>
    <col min="6406" max="6406" width="9.1640625" bestFit="1" customWidth="1"/>
    <col min="6407" max="6407" width="11.1640625" bestFit="1" customWidth="1"/>
    <col min="6408" max="6408" width="8.6640625" customWidth="1"/>
    <col min="6409" max="6409" width="11.1640625" bestFit="1" customWidth="1"/>
    <col min="6410" max="6410" width="6.5" bestFit="1" customWidth="1"/>
    <col min="6411" max="6411" width="11.1640625" bestFit="1" customWidth="1"/>
    <col min="6655" max="6655" width="10.6640625" customWidth="1"/>
    <col min="6656" max="6656" width="35.6640625" customWidth="1"/>
    <col min="6657" max="6657" width="11.1640625" bestFit="1" customWidth="1"/>
    <col min="6658" max="6658" width="12.5" customWidth="1"/>
    <col min="6659" max="6659" width="11.1640625" bestFit="1" customWidth="1"/>
    <col min="6660" max="6660" width="9" customWidth="1"/>
    <col min="6661" max="6661" width="11.1640625" bestFit="1" customWidth="1"/>
    <col min="6662" max="6662" width="9.1640625" bestFit="1" customWidth="1"/>
    <col min="6663" max="6663" width="11.1640625" bestFit="1" customWidth="1"/>
    <col min="6664" max="6664" width="8.6640625" customWidth="1"/>
    <col min="6665" max="6665" width="11.1640625" bestFit="1" customWidth="1"/>
    <col min="6666" max="6666" width="6.5" bestFit="1" customWidth="1"/>
    <col min="6667" max="6667" width="11.1640625" bestFit="1" customWidth="1"/>
    <col min="6911" max="6911" width="10.6640625" customWidth="1"/>
    <col min="6912" max="6912" width="35.6640625" customWidth="1"/>
    <col min="6913" max="6913" width="11.1640625" bestFit="1" customWidth="1"/>
    <col min="6914" max="6914" width="12.5" customWidth="1"/>
    <col min="6915" max="6915" width="11.1640625" bestFit="1" customWidth="1"/>
    <col min="6916" max="6916" width="9" customWidth="1"/>
    <col min="6917" max="6917" width="11.1640625" bestFit="1" customWidth="1"/>
    <col min="6918" max="6918" width="9.1640625" bestFit="1" customWidth="1"/>
    <col min="6919" max="6919" width="11.1640625" bestFit="1" customWidth="1"/>
    <col min="6920" max="6920" width="8.6640625" customWidth="1"/>
    <col min="6921" max="6921" width="11.1640625" bestFit="1" customWidth="1"/>
    <col min="6922" max="6922" width="6.5" bestFit="1" customWidth="1"/>
    <col min="6923" max="6923" width="11.1640625" bestFit="1" customWidth="1"/>
    <col min="7167" max="7167" width="10.6640625" customWidth="1"/>
    <col min="7168" max="7168" width="35.6640625" customWidth="1"/>
    <col min="7169" max="7169" width="11.1640625" bestFit="1" customWidth="1"/>
    <col min="7170" max="7170" width="12.5" customWidth="1"/>
    <col min="7171" max="7171" width="11.1640625" bestFit="1" customWidth="1"/>
    <col min="7172" max="7172" width="9" customWidth="1"/>
    <col min="7173" max="7173" width="11.1640625" bestFit="1" customWidth="1"/>
    <col min="7174" max="7174" width="9.1640625" bestFit="1" customWidth="1"/>
    <col min="7175" max="7175" width="11.1640625" bestFit="1" customWidth="1"/>
    <col min="7176" max="7176" width="8.6640625" customWidth="1"/>
    <col min="7177" max="7177" width="11.1640625" bestFit="1" customWidth="1"/>
    <col min="7178" max="7178" width="6.5" bestFit="1" customWidth="1"/>
    <col min="7179" max="7179" width="11.1640625" bestFit="1" customWidth="1"/>
    <col min="7423" max="7423" width="10.6640625" customWidth="1"/>
    <col min="7424" max="7424" width="35.6640625" customWidth="1"/>
    <col min="7425" max="7425" width="11.1640625" bestFit="1" customWidth="1"/>
    <col min="7426" max="7426" width="12.5" customWidth="1"/>
    <col min="7427" max="7427" width="11.1640625" bestFit="1" customWidth="1"/>
    <col min="7428" max="7428" width="9" customWidth="1"/>
    <col min="7429" max="7429" width="11.1640625" bestFit="1" customWidth="1"/>
    <col min="7430" max="7430" width="9.1640625" bestFit="1" customWidth="1"/>
    <col min="7431" max="7431" width="11.1640625" bestFit="1" customWidth="1"/>
    <col min="7432" max="7432" width="8.6640625" customWidth="1"/>
    <col min="7433" max="7433" width="11.1640625" bestFit="1" customWidth="1"/>
    <col min="7434" max="7434" width="6.5" bestFit="1" customWidth="1"/>
    <col min="7435" max="7435" width="11.1640625" bestFit="1" customWidth="1"/>
    <col min="7679" max="7679" width="10.6640625" customWidth="1"/>
    <col min="7680" max="7680" width="35.6640625" customWidth="1"/>
    <col min="7681" max="7681" width="11.1640625" bestFit="1" customWidth="1"/>
    <col min="7682" max="7682" width="12.5" customWidth="1"/>
    <col min="7683" max="7683" width="11.1640625" bestFit="1" customWidth="1"/>
    <col min="7684" max="7684" width="9" customWidth="1"/>
    <col min="7685" max="7685" width="11.1640625" bestFit="1" customWidth="1"/>
    <col min="7686" max="7686" width="9.1640625" bestFit="1" customWidth="1"/>
    <col min="7687" max="7687" width="11.1640625" bestFit="1" customWidth="1"/>
    <col min="7688" max="7688" width="8.6640625" customWidth="1"/>
    <col min="7689" max="7689" width="11.1640625" bestFit="1" customWidth="1"/>
    <col min="7690" max="7690" width="6.5" bestFit="1" customWidth="1"/>
    <col min="7691" max="7691" width="11.1640625" bestFit="1" customWidth="1"/>
    <col min="7935" max="7935" width="10.6640625" customWidth="1"/>
    <col min="7936" max="7936" width="35.6640625" customWidth="1"/>
    <col min="7937" max="7937" width="11.1640625" bestFit="1" customWidth="1"/>
    <col min="7938" max="7938" width="12.5" customWidth="1"/>
    <col min="7939" max="7939" width="11.1640625" bestFit="1" customWidth="1"/>
    <col min="7940" max="7940" width="9" customWidth="1"/>
    <col min="7941" max="7941" width="11.1640625" bestFit="1" customWidth="1"/>
    <col min="7942" max="7942" width="9.1640625" bestFit="1" customWidth="1"/>
    <col min="7943" max="7943" width="11.1640625" bestFit="1" customWidth="1"/>
    <col min="7944" max="7944" width="8.6640625" customWidth="1"/>
    <col min="7945" max="7945" width="11.1640625" bestFit="1" customWidth="1"/>
    <col min="7946" max="7946" width="6.5" bestFit="1" customWidth="1"/>
    <col min="7947" max="7947" width="11.1640625" bestFit="1" customWidth="1"/>
    <col min="8191" max="8191" width="10.6640625" customWidth="1"/>
    <col min="8192" max="8192" width="35.6640625" customWidth="1"/>
    <col min="8193" max="8193" width="11.1640625" bestFit="1" customWidth="1"/>
    <col min="8194" max="8194" width="12.5" customWidth="1"/>
    <col min="8195" max="8195" width="11.1640625" bestFit="1" customWidth="1"/>
    <col min="8196" max="8196" width="9" customWidth="1"/>
    <col min="8197" max="8197" width="11.1640625" bestFit="1" customWidth="1"/>
    <col min="8198" max="8198" width="9.1640625" bestFit="1" customWidth="1"/>
    <col min="8199" max="8199" width="11.1640625" bestFit="1" customWidth="1"/>
    <col min="8200" max="8200" width="8.6640625" customWidth="1"/>
    <col min="8201" max="8201" width="11.1640625" bestFit="1" customWidth="1"/>
    <col min="8202" max="8202" width="6.5" bestFit="1" customWidth="1"/>
    <col min="8203" max="8203" width="11.1640625" bestFit="1" customWidth="1"/>
    <col min="8447" max="8447" width="10.6640625" customWidth="1"/>
    <col min="8448" max="8448" width="35.6640625" customWidth="1"/>
    <col min="8449" max="8449" width="11.1640625" bestFit="1" customWidth="1"/>
    <col min="8450" max="8450" width="12.5" customWidth="1"/>
    <col min="8451" max="8451" width="11.1640625" bestFit="1" customWidth="1"/>
    <col min="8452" max="8452" width="9" customWidth="1"/>
    <col min="8453" max="8453" width="11.1640625" bestFit="1" customWidth="1"/>
    <col min="8454" max="8454" width="9.1640625" bestFit="1" customWidth="1"/>
    <col min="8455" max="8455" width="11.1640625" bestFit="1" customWidth="1"/>
    <col min="8456" max="8456" width="8.6640625" customWidth="1"/>
    <col min="8457" max="8457" width="11.1640625" bestFit="1" customWidth="1"/>
    <col min="8458" max="8458" width="6.5" bestFit="1" customWidth="1"/>
    <col min="8459" max="8459" width="11.1640625" bestFit="1" customWidth="1"/>
    <col min="8703" max="8703" width="10.6640625" customWidth="1"/>
    <col min="8704" max="8704" width="35.6640625" customWidth="1"/>
    <col min="8705" max="8705" width="11.1640625" bestFit="1" customWidth="1"/>
    <col min="8706" max="8706" width="12.5" customWidth="1"/>
    <col min="8707" max="8707" width="11.1640625" bestFit="1" customWidth="1"/>
    <col min="8708" max="8708" width="9" customWidth="1"/>
    <col min="8709" max="8709" width="11.1640625" bestFit="1" customWidth="1"/>
    <col min="8710" max="8710" width="9.1640625" bestFit="1" customWidth="1"/>
    <col min="8711" max="8711" width="11.1640625" bestFit="1" customWidth="1"/>
    <col min="8712" max="8712" width="8.6640625" customWidth="1"/>
    <col min="8713" max="8713" width="11.1640625" bestFit="1" customWidth="1"/>
    <col min="8714" max="8714" width="6.5" bestFit="1" customWidth="1"/>
    <col min="8715" max="8715" width="11.1640625" bestFit="1" customWidth="1"/>
    <col min="8959" max="8959" width="10.6640625" customWidth="1"/>
    <col min="8960" max="8960" width="35.6640625" customWidth="1"/>
    <col min="8961" max="8961" width="11.1640625" bestFit="1" customWidth="1"/>
    <col min="8962" max="8962" width="12.5" customWidth="1"/>
    <col min="8963" max="8963" width="11.1640625" bestFit="1" customWidth="1"/>
    <col min="8964" max="8964" width="9" customWidth="1"/>
    <col min="8965" max="8965" width="11.1640625" bestFit="1" customWidth="1"/>
    <col min="8966" max="8966" width="9.1640625" bestFit="1" customWidth="1"/>
    <col min="8967" max="8967" width="11.1640625" bestFit="1" customWidth="1"/>
    <col min="8968" max="8968" width="8.6640625" customWidth="1"/>
    <col min="8969" max="8969" width="11.1640625" bestFit="1" customWidth="1"/>
    <col min="8970" max="8970" width="6.5" bestFit="1" customWidth="1"/>
    <col min="8971" max="8971" width="11.1640625" bestFit="1" customWidth="1"/>
    <col min="9215" max="9215" width="10.6640625" customWidth="1"/>
    <col min="9216" max="9216" width="35.6640625" customWidth="1"/>
    <col min="9217" max="9217" width="11.1640625" bestFit="1" customWidth="1"/>
    <col min="9218" max="9218" width="12.5" customWidth="1"/>
    <col min="9219" max="9219" width="11.1640625" bestFit="1" customWidth="1"/>
    <col min="9220" max="9220" width="9" customWidth="1"/>
    <col min="9221" max="9221" width="11.1640625" bestFit="1" customWidth="1"/>
    <col min="9222" max="9222" width="9.1640625" bestFit="1" customWidth="1"/>
    <col min="9223" max="9223" width="11.1640625" bestFit="1" customWidth="1"/>
    <col min="9224" max="9224" width="8.6640625" customWidth="1"/>
    <col min="9225" max="9225" width="11.1640625" bestFit="1" customWidth="1"/>
    <col min="9226" max="9226" width="6.5" bestFit="1" customWidth="1"/>
    <col min="9227" max="9227" width="11.1640625" bestFit="1" customWidth="1"/>
    <col min="9471" max="9471" width="10.6640625" customWidth="1"/>
    <col min="9472" max="9472" width="35.6640625" customWidth="1"/>
    <col min="9473" max="9473" width="11.1640625" bestFit="1" customWidth="1"/>
    <col min="9474" max="9474" width="12.5" customWidth="1"/>
    <col min="9475" max="9475" width="11.1640625" bestFit="1" customWidth="1"/>
    <col min="9476" max="9476" width="9" customWidth="1"/>
    <col min="9477" max="9477" width="11.1640625" bestFit="1" customWidth="1"/>
    <col min="9478" max="9478" width="9.1640625" bestFit="1" customWidth="1"/>
    <col min="9479" max="9479" width="11.1640625" bestFit="1" customWidth="1"/>
    <col min="9480" max="9480" width="8.6640625" customWidth="1"/>
    <col min="9481" max="9481" width="11.1640625" bestFit="1" customWidth="1"/>
    <col min="9482" max="9482" width="6.5" bestFit="1" customWidth="1"/>
    <col min="9483" max="9483" width="11.1640625" bestFit="1" customWidth="1"/>
    <col min="9727" max="9727" width="10.6640625" customWidth="1"/>
    <col min="9728" max="9728" width="35.6640625" customWidth="1"/>
    <col min="9729" max="9729" width="11.1640625" bestFit="1" customWidth="1"/>
    <col min="9730" max="9730" width="12.5" customWidth="1"/>
    <col min="9731" max="9731" width="11.1640625" bestFit="1" customWidth="1"/>
    <col min="9732" max="9732" width="9" customWidth="1"/>
    <col min="9733" max="9733" width="11.1640625" bestFit="1" customWidth="1"/>
    <col min="9734" max="9734" width="9.1640625" bestFit="1" customWidth="1"/>
    <col min="9735" max="9735" width="11.1640625" bestFit="1" customWidth="1"/>
    <col min="9736" max="9736" width="8.6640625" customWidth="1"/>
    <col min="9737" max="9737" width="11.1640625" bestFit="1" customWidth="1"/>
    <col min="9738" max="9738" width="6.5" bestFit="1" customWidth="1"/>
    <col min="9739" max="9739" width="11.1640625" bestFit="1" customWidth="1"/>
    <col min="9983" max="9983" width="10.6640625" customWidth="1"/>
    <col min="9984" max="9984" width="35.6640625" customWidth="1"/>
    <col min="9985" max="9985" width="11.1640625" bestFit="1" customWidth="1"/>
    <col min="9986" max="9986" width="12.5" customWidth="1"/>
    <col min="9987" max="9987" width="11.1640625" bestFit="1" customWidth="1"/>
    <col min="9988" max="9988" width="9" customWidth="1"/>
    <col min="9989" max="9989" width="11.1640625" bestFit="1" customWidth="1"/>
    <col min="9990" max="9990" width="9.1640625" bestFit="1" customWidth="1"/>
    <col min="9991" max="9991" width="11.1640625" bestFit="1" customWidth="1"/>
    <col min="9992" max="9992" width="8.6640625" customWidth="1"/>
    <col min="9993" max="9993" width="11.1640625" bestFit="1" customWidth="1"/>
    <col min="9994" max="9994" width="6.5" bestFit="1" customWidth="1"/>
    <col min="9995" max="9995" width="11.1640625" bestFit="1" customWidth="1"/>
    <col min="10239" max="10239" width="10.6640625" customWidth="1"/>
    <col min="10240" max="10240" width="35.6640625" customWidth="1"/>
    <col min="10241" max="10241" width="11.1640625" bestFit="1" customWidth="1"/>
    <col min="10242" max="10242" width="12.5" customWidth="1"/>
    <col min="10243" max="10243" width="11.1640625" bestFit="1" customWidth="1"/>
    <col min="10244" max="10244" width="9" customWidth="1"/>
    <col min="10245" max="10245" width="11.1640625" bestFit="1" customWidth="1"/>
    <col min="10246" max="10246" width="9.1640625" bestFit="1" customWidth="1"/>
    <col min="10247" max="10247" width="11.1640625" bestFit="1" customWidth="1"/>
    <col min="10248" max="10248" width="8.6640625" customWidth="1"/>
    <col min="10249" max="10249" width="11.1640625" bestFit="1" customWidth="1"/>
    <col min="10250" max="10250" width="6.5" bestFit="1" customWidth="1"/>
    <col min="10251" max="10251" width="11.1640625" bestFit="1" customWidth="1"/>
    <col min="10495" max="10495" width="10.6640625" customWidth="1"/>
    <col min="10496" max="10496" width="35.6640625" customWidth="1"/>
    <col min="10497" max="10497" width="11.1640625" bestFit="1" customWidth="1"/>
    <col min="10498" max="10498" width="12.5" customWidth="1"/>
    <col min="10499" max="10499" width="11.1640625" bestFit="1" customWidth="1"/>
    <col min="10500" max="10500" width="9" customWidth="1"/>
    <col min="10501" max="10501" width="11.1640625" bestFit="1" customWidth="1"/>
    <col min="10502" max="10502" width="9.1640625" bestFit="1" customWidth="1"/>
    <col min="10503" max="10503" width="11.1640625" bestFit="1" customWidth="1"/>
    <col min="10504" max="10504" width="8.6640625" customWidth="1"/>
    <col min="10505" max="10505" width="11.1640625" bestFit="1" customWidth="1"/>
    <col min="10506" max="10506" width="6.5" bestFit="1" customWidth="1"/>
    <col min="10507" max="10507" width="11.1640625" bestFit="1" customWidth="1"/>
    <col min="10751" max="10751" width="10.6640625" customWidth="1"/>
    <col min="10752" max="10752" width="35.6640625" customWidth="1"/>
    <col min="10753" max="10753" width="11.1640625" bestFit="1" customWidth="1"/>
    <col min="10754" max="10754" width="12.5" customWidth="1"/>
    <col min="10755" max="10755" width="11.1640625" bestFit="1" customWidth="1"/>
    <col min="10756" max="10756" width="9" customWidth="1"/>
    <col min="10757" max="10757" width="11.1640625" bestFit="1" customWidth="1"/>
    <col min="10758" max="10758" width="9.1640625" bestFit="1" customWidth="1"/>
    <col min="10759" max="10759" width="11.1640625" bestFit="1" customWidth="1"/>
    <col min="10760" max="10760" width="8.6640625" customWidth="1"/>
    <col min="10761" max="10761" width="11.1640625" bestFit="1" customWidth="1"/>
    <col min="10762" max="10762" width="6.5" bestFit="1" customWidth="1"/>
    <col min="10763" max="10763" width="11.1640625" bestFit="1" customWidth="1"/>
    <col min="11007" max="11007" width="10.6640625" customWidth="1"/>
    <col min="11008" max="11008" width="35.6640625" customWidth="1"/>
    <col min="11009" max="11009" width="11.1640625" bestFit="1" customWidth="1"/>
    <col min="11010" max="11010" width="12.5" customWidth="1"/>
    <col min="11011" max="11011" width="11.1640625" bestFit="1" customWidth="1"/>
    <col min="11012" max="11012" width="9" customWidth="1"/>
    <col min="11013" max="11013" width="11.1640625" bestFit="1" customWidth="1"/>
    <col min="11014" max="11014" width="9.1640625" bestFit="1" customWidth="1"/>
    <col min="11015" max="11015" width="11.1640625" bestFit="1" customWidth="1"/>
    <col min="11016" max="11016" width="8.6640625" customWidth="1"/>
    <col min="11017" max="11017" width="11.1640625" bestFit="1" customWidth="1"/>
    <col min="11018" max="11018" width="6.5" bestFit="1" customWidth="1"/>
    <col min="11019" max="11019" width="11.1640625" bestFit="1" customWidth="1"/>
    <col min="11263" max="11263" width="10.6640625" customWidth="1"/>
    <col min="11264" max="11264" width="35.6640625" customWidth="1"/>
    <col min="11265" max="11265" width="11.1640625" bestFit="1" customWidth="1"/>
    <col min="11266" max="11266" width="12.5" customWidth="1"/>
    <col min="11267" max="11267" width="11.1640625" bestFit="1" customWidth="1"/>
    <col min="11268" max="11268" width="9" customWidth="1"/>
    <col min="11269" max="11269" width="11.1640625" bestFit="1" customWidth="1"/>
    <col min="11270" max="11270" width="9.1640625" bestFit="1" customWidth="1"/>
    <col min="11271" max="11271" width="11.1640625" bestFit="1" customWidth="1"/>
    <col min="11272" max="11272" width="8.6640625" customWidth="1"/>
    <col min="11273" max="11273" width="11.1640625" bestFit="1" customWidth="1"/>
    <col min="11274" max="11274" width="6.5" bestFit="1" customWidth="1"/>
    <col min="11275" max="11275" width="11.1640625" bestFit="1" customWidth="1"/>
    <col min="11519" max="11519" width="10.6640625" customWidth="1"/>
    <col min="11520" max="11520" width="35.6640625" customWidth="1"/>
    <col min="11521" max="11521" width="11.1640625" bestFit="1" customWidth="1"/>
    <col min="11522" max="11522" width="12.5" customWidth="1"/>
    <col min="11523" max="11523" width="11.1640625" bestFit="1" customWidth="1"/>
    <col min="11524" max="11524" width="9" customWidth="1"/>
    <col min="11525" max="11525" width="11.1640625" bestFit="1" customWidth="1"/>
    <col min="11526" max="11526" width="9.1640625" bestFit="1" customWidth="1"/>
    <col min="11527" max="11527" width="11.1640625" bestFit="1" customWidth="1"/>
    <col min="11528" max="11528" width="8.6640625" customWidth="1"/>
    <col min="11529" max="11529" width="11.1640625" bestFit="1" customWidth="1"/>
    <col min="11530" max="11530" width="6.5" bestFit="1" customWidth="1"/>
    <col min="11531" max="11531" width="11.1640625" bestFit="1" customWidth="1"/>
    <col min="11775" max="11775" width="10.6640625" customWidth="1"/>
    <col min="11776" max="11776" width="35.6640625" customWidth="1"/>
    <col min="11777" max="11777" width="11.1640625" bestFit="1" customWidth="1"/>
    <col min="11778" max="11778" width="12.5" customWidth="1"/>
    <col min="11779" max="11779" width="11.1640625" bestFit="1" customWidth="1"/>
    <col min="11780" max="11780" width="9" customWidth="1"/>
    <col min="11781" max="11781" width="11.1640625" bestFit="1" customWidth="1"/>
    <col min="11782" max="11782" width="9.1640625" bestFit="1" customWidth="1"/>
    <col min="11783" max="11783" width="11.1640625" bestFit="1" customWidth="1"/>
    <col min="11784" max="11784" width="8.6640625" customWidth="1"/>
    <col min="11785" max="11785" width="11.1640625" bestFit="1" customWidth="1"/>
    <col min="11786" max="11786" width="6.5" bestFit="1" customWidth="1"/>
    <col min="11787" max="11787" width="11.1640625" bestFit="1" customWidth="1"/>
    <col min="12031" max="12031" width="10.6640625" customWidth="1"/>
    <col min="12032" max="12032" width="35.6640625" customWidth="1"/>
    <col min="12033" max="12033" width="11.1640625" bestFit="1" customWidth="1"/>
    <col min="12034" max="12034" width="12.5" customWidth="1"/>
    <col min="12035" max="12035" width="11.1640625" bestFit="1" customWidth="1"/>
    <col min="12036" max="12036" width="9" customWidth="1"/>
    <col min="12037" max="12037" width="11.1640625" bestFit="1" customWidth="1"/>
    <col min="12038" max="12038" width="9.1640625" bestFit="1" customWidth="1"/>
    <col min="12039" max="12039" width="11.1640625" bestFit="1" customWidth="1"/>
    <col min="12040" max="12040" width="8.6640625" customWidth="1"/>
    <col min="12041" max="12041" width="11.1640625" bestFit="1" customWidth="1"/>
    <col min="12042" max="12042" width="6.5" bestFit="1" customWidth="1"/>
    <col min="12043" max="12043" width="11.1640625" bestFit="1" customWidth="1"/>
    <col min="12287" max="12287" width="10.6640625" customWidth="1"/>
    <col min="12288" max="12288" width="35.6640625" customWidth="1"/>
    <col min="12289" max="12289" width="11.1640625" bestFit="1" customWidth="1"/>
    <col min="12290" max="12290" width="12.5" customWidth="1"/>
    <col min="12291" max="12291" width="11.1640625" bestFit="1" customWidth="1"/>
    <col min="12292" max="12292" width="9" customWidth="1"/>
    <col min="12293" max="12293" width="11.1640625" bestFit="1" customWidth="1"/>
    <col min="12294" max="12294" width="9.1640625" bestFit="1" customWidth="1"/>
    <col min="12295" max="12295" width="11.1640625" bestFit="1" customWidth="1"/>
    <col min="12296" max="12296" width="8.6640625" customWidth="1"/>
    <col min="12297" max="12297" width="11.1640625" bestFit="1" customWidth="1"/>
    <col min="12298" max="12298" width="6.5" bestFit="1" customWidth="1"/>
    <col min="12299" max="12299" width="11.1640625" bestFit="1" customWidth="1"/>
    <col min="12543" max="12543" width="10.6640625" customWidth="1"/>
    <col min="12544" max="12544" width="35.6640625" customWidth="1"/>
    <col min="12545" max="12545" width="11.1640625" bestFit="1" customWidth="1"/>
    <col min="12546" max="12546" width="12.5" customWidth="1"/>
    <col min="12547" max="12547" width="11.1640625" bestFit="1" customWidth="1"/>
    <col min="12548" max="12548" width="9" customWidth="1"/>
    <col min="12549" max="12549" width="11.1640625" bestFit="1" customWidth="1"/>
    <col min="12550" max="12550" width="9.1640625" bestFit="1" customWidth="1"/>
    <col min="12551" max="12551" width="11.1640625" bestFit="1" customWidth="1"/>
    <col min="12552" max="12552" width="8.6640625" customWidth="1"/>
    <col min="12553" max="12553" width="11.1640625" bestFit="1" customWidth="1"/>
    <col min="12554" max="12554" width="6.5" bestFit="1" customWidth="1"/>
    <col min="12555" max="12555" width="11.1640625" bestFit="1" customWidth="1"/>
    <col min="12799" max="12799" width="10.6640625" customWidth="1"/>
    <col min="12800" max="12800" width="35.6640625" customWidth="1"/>
    <col min="12801" max="12801" width="11.1640625" bestFit="1" customWidth="1"/>
    <col min="12802" max="12802" width="12.5" customWidth="1"/>
    <col min="12803" max="12803" width="11.1640625" bestFit="1" customWidth="1"/>
    <col min="12804" max="12804" width="9" customWidth="1"/>
    <col min="12805" max="12805" width="11.1640625" bestFit="1" customWidth="1"/>
    <col min="12806" max="12806" width="9.1640625" bestFit="1" customWidth="1"/>
    <col min="12807" max="12807" width="11.1640625" bestFit="1" customWidth="1"/>
    <col min="12808" max="12808" width="8.6640625" customWidth="1"/>
    <col min="12809" max="12809" width="11.1640625" bestFit="1" customWidth="1"/>
    <col min="12810" max="12810" width="6.5" bestFit="1" customWidth="1"/>
    <col min="12811" max="12811" width="11.1640625" bestFit="1" customWidth="1"/>
    <col min="13055" max="13055" width="10.6640625" customWidth="1"/>
    <col min="13056" max="13056" width="35.6640625" customWidth="1"/>
    <col min="13057" max="13057" width="11.1640625" bestFit="1" customWidth="1"/>
    <col min="13058" max="13058" width="12.5" customWidth="1"/>
    <col min="13059" max="13059" width="11.1640625" bestFit="1" customWidth="1"/>
    <col min="13060" max="13060" width="9" customWidth="1"/>
    <col min="13061" max="13061" width="11.1640625" bestFit="1" customWidth="1"/>
    <col min="13062" max="13062" width="9.1640625" bestFit="1" customWidth="1"/>
    <col min="13063" max="13063" width="11.1640625" bestFit="1" customWidth="1"/>
    <col min="13064" max="13064" width="8.6640625" customWidth="1"/>
    <col min="13065" max="13065" width="11.1640625" bestFit="1" customWidth="1"/>
    <col min="13066" max="13066" width="6.5" bestFit="1" customWidth="1"/>
    <col min="13067" max="13067" width="11.1640625" bestFit="1" customWidth="1"/>
    <col min="13311" max="13311" width="10.6640625" customWidth="1"/>
    <col min="13312" max="13312" width="35.6640625" customWidth="1"/>
    <col min="13313" max="13313" width="11.1640625" bestFit="1" customWidth="1"/>
    <col min="13314" max="13314" width="12.5" customWidth="1"/>
    <col min="13315" max="13315" width="11.1640625" bestFit="1" customWidth="1"/>
    <col min="13316" max="13316" width="9" customWidth="1"/>
    <col min="13317" max="13317" width="11.1640625" bestFit="1" customWidth="1"/>
    <col min="13318" max="13318" width="9.1640625" bestFit="1" customWidth="1"/>
    <col min="13319" max="13319" width="11.1640625" bestFit="1" customWidth="1"/>
    <col min="13320" max="13320" width="8.6640625" customWidth="1"/>
    <col min="13321" max="13321" width="11.1640625" bestFit="1" customWidth="1"/>
    <col min="13322" max="13322" width="6.5" bestFit="1" customWidth="1"/>
    <col min="13323" max="13323" width="11.1640625" bestFit="1" customWidth="1"/>
    <col min="13567" max="13567" width="10.6640625" customWidth="1"/>
    <col min="13568" max="13568" width="35.6640625" customWidth="1"/>
    <col min="13569" max="13569" width="11.1640625" bestFit="1" customWidth="1"/>
    <col min="13570" max="13570" width="12.5" customWidth="1"/>
    <col min="13571" max="13571" width="11.1640625" bestFit="1" customWidth="1"/>
    <col min="13572" max="13572" width="9" customWidth="1"/>
    <col min="13573" max="13573" width="11.1640625" bestFit="1" customWidth="1"/>
    <col min="13574" max="13574" width="9.1640625" bestFit="1" customWidth="1"/>
    <col min="13575" max="13575" width="11.1640625" bestFit="1" customWidth="1"/>
    <col min="13576" max="13576" width="8.6640625" customWidth="1"/>
    <col min="13577" max="13577" width="11.1640625" bestFit="1" customWidth="1"/>
    <col min="13578" max="13578" width="6.5" bestFit="1" customWidth="1"/>
    <col min="13579" max="13579" width="11.1640625" bestFit="1" customWidth="1"/>
    <col min="13823" max="13823" width="10.6640625" customWidth="1"/>
    <col min="13824" max="13824" width="35.6640625" customWidth="1"/>
    <col min="13825" max="13825" width="11.1640625" bestFit="1" customWidth="1"/>
    <col min="13826" max="13826" width="12.5" customWidth="1"/>
    <col min="13827" max="13827" width="11.1640625" bestFit="1" customWidth="1"/>
    <col min="13828" max="13828" width="9" customWidth="1"/>
    <col min="13829" max="13829" width="11.1640625" bestFit="1" customWidth="1"/>
    <col min="13830" max="13830" width="9.1640625" bestFit="1" customWidth="1"/>
    <col min="13831" max="13831" width="11.1640625" bestFit="1" customWidth="1"/>
    <col min="13832" max="13832" width="8.6640625" customWidth="1"/>
    <col min="13833" max="13833" width="11.1640625" bestFit="1" customWidth="1"/>
    <col min="13834" max="13834" width="6.5" bestFit="1" customWidth="1"/>
    <col min="13835" max="13835" width="11.1640625" bestFit="1" customWidth="1"/>
    <col min="14079" max="14079" width="10.6640625" customWidth="1"/>
    <col min="14080" max="14080" width="35.6640625" customWidth="1"/>
    <col min="14081" max="14081" width="11.1640625" bestFit="1" customWidth="1"/>
    <col min="14082" max="14082" width="12.5" customWidth="1"/>
    <col min="14083" max="14083" width="11.1640625" bestFit="1" customWidth="1"/>
    <col min="14084" max="14084" width="9" customWidth="1"/>
    <col min="14085" max="14085" width="11.1640625" bestFit="1" customWidth="1"/>
    <col min="14086" max="14086" width="9.1640625" bestFit="1" customWidth="1"/>
    <col min="14087" max="14087" width="11.1640625" bestFit="1" customWidth="1"/>
    <col min="14088" max="14088" width="8.6640625" customWidth="1"/>
    <col min="14089" max="14089" width="11.1640625" bestFit="1" customWidth="1"/>
    <col min="14090" max="14090" width="6.5" bestFit="1" customWidth="1"/>
    <col min="14091" max="14091" width="11.1640625" bestFit="1" customWidth="1"/>
    <col min="14335" max="14335" width="10.6640625" customWidth="1"/>
    <col min="14336" max="14336" width="35.6640625" customWidth="1"/>
    <col min="14337" max="14337" width="11.1640625" bestFit="1" customWidth="1"/>
    <col min="14338" max="14338" width="12.5" customWidth="1"/>
    <col min="14339" max="14339" width="11.1640625" bestFit="1" customWidth="1"/>
    <col min="14340" max="14340" width="9" customWidth="1"/>
    <col min="14341" max="14341" width="11.1640625" bestFit="1" customWidth="1"/>
    <col min="14342" max="14342" width="9.1640625" bestFit="1" customWidth="1"/>
    <col min="14343" max="14343" width="11.1640625" bestFit="1" customWidth="1"/>
    <col min="14344" max="14344" width="8.6640625" customWidth="1"/>
    <col min="14345" max="14345" width="11.1640625" bestFit="1" customWidth="1"/>
    <col min="14346" max="14346" width="6.5" bestFit="1" customWidth="1"/>
    <col min="14347" max="14347" width="11.1640625" bestFit="1" customWidth="1"/>
    <col min="14591" max="14591" width="10.6640625" customWidth="1"/>
    <col min="14592" max="14592" width="35.6640625" customWidth="1"/>
    <col min="14593" max="14593" width="11.1640625" bestFit="1" customWidth="1"/>
    <col min="14594" max="14594" width="12.5" customWidth="1"/>
    <col min="14595" max="14595" width="11.1640625" bestFit="1" customWidth="1"/>
    <col min="14596" max="14596" width="9" customWidth="1"/>
    <col min="14597" max="14597" width="11.1640625" bestFit="1" customWidth="1"/>
    <col min="14598" max="14598" width="9.1640625" bestFit="1" customWidth="1"/>
    <col min="14599" max="14599" width="11.1640625" bestFit="1" customWidth="1"/>
    <col min="14600" max="14600" width="8.6640625" customWidth="1"/>
    <col min="14601" max="14601" width="11.1640625" bestFit="1" customWidth="1"/>
    <col min="14602" max="14602" width="6.5" bestFit="1" customWidth="1"/>
    <col min="14603" max="14603" width="11.1640625" bestFit="1" customWidth="1"/>
    <col min="14847" max="14847" width="10.6640625" customWidth="1"/>
    <col min="14848" max="14848" width="35.6640625" customWidth="1"/>
    <col min="14849" max="14849" width="11.1640625" bestFit="1" customWidth="1"/>
    <col min="14850" max="14850" width="12.5" customWidth="1"/>
    <col min="14851" max="14851" width="11.1640625" bestFit="1" customWidth="1"/>
    <col min="14852" max="14852" width="9" customWidth="1"/>
    <col min="14853" max="14853" width="11.1640625" bestFit="1" customWidth="1"/>
    <col min="14854" max="14854" width="9.1640625" bestFit="1" customWidth="1"/>
    <col min="14855" max="14855" width="11.1640625" bestFit="1" customWidth="1"/>
    <col min="14856" max="14856" width="8.6640625" customWidth="1"/>
    <col min="14857" max="14857" width="11.1640625" bestFit="1" customWidth="1"/>
    <col min="14858" max="14858" width="6.5" bestFit="1" customWidth="1"/>
    <col min="14859" max="14859" width="11.1640625" bestFit="1" customWidth="1"/>
    <col min="15103" max="15103" width="10.6640625" customWidth="1"/>
    <col min="15104" max="15104" width="35.6640625" customWidth="1"/>
    <col min="15105" max="15105" width="11.1640625" bestFit="1" customWidth="1"/>
    <col min="15106" max="15106" width="12.5" customWidth="1"/>
    <col min="15107" max="15107" width="11.1640625" bestFit="1" customWidth="1"/>
    <col min="15108" max="15108" width="9" customWidth="1"/>
    <col min="15109" max="15109" width="11.1640625" bestFit="1" customWidth="1"/>
    <col min="15110" max="15110" width="9.1640625" bestFit="1" customWidth="1"/>
    <col min="15111" max="15111" width="11.1640625" bestFit="1" customWidth="1"/>
    <col min="15112" max="15112" width="8.6640625" customWidth="1"/>
    <col min="15113" max="15113" width="11.1640625" bestFit="1" customWidth="1"/>
    <col min="15114" max="15114" width="6.5" bestFit="1" customWidth="1"/>
    <col min="15115" max="15115" width="11.1640625" bestFit="1" customWidth="1"/>
    <col min="15359" max="15359" width="10.6640625" customWidth="1"/>
    <col min="15360" max="15360" width="35.6640625" customWidth="1"/>
    <col min="15361" max="15361" width="11.1640625" bestFit="1" customWidth="1"/>
    <col min="15362" max="15362" width="12.5" customWidth="1"/>
    <col min="15363" max="15363" width="11.1640625" bestFit="1" customWidth="1"/>
    <col min="15364" max="15364" width="9" customWidth="1"/>
    <col min="15365" max="15365" width="11.1640625" bestFit="1" customWidth="1"/>
    <col min="15366" max="15366" width="9.1640625" bestFit="1" customWidth="1"/>
    <col min="15367" max="15367" width="11.1640625" bestFit="1" customWidth="1"/>
    <col min="15368" max="15368" width="8.6640625" customWidth="1"/>
    <col min="15369" max="15369" width="11.1640625" bestFit="1" customWidth="1"/>
    <col min="15370" max="15370" width="6.5" bestFit="1" customWidth="1"/>
    <col min="15371" max="15371" width="11.1640625" bestFit="1" customWidth="1"/>
    <col min="15615" max="15615" width="10.6640625" customWidth="1"/>
    <col min="15616" max="15616" width="35.6640625" customWidth="1"/>
    <col min="15617" max="15617" width="11.1640625" bestFit="1" customWidth="1"/>
    <col min="15618" max="15618" width="12.5" customWidth="1"/>
    <col min="15619" max="15619" width="11.1640625" bestFit="1" customWidth="1"/>
    <col min="15620" max="15620" width="9" customWidth="1"/>
    <col min="15621" max="15621" width="11.1640625" bestFit="1" customWidth="1"/>
    <col min="15622" max="15622" width="9.1640625" bestFit="1" customWidth="1"/>
    <col min="15623" max="15623" width="11.1640625" bestFit="1" customWidth="1"/>
    <col min="15624" max="15624" width="8.6640625" customWidth="1"/>
    <col min="15625" max="15625" width="11.1640625" bestFit="1" customWidth="1"/>
    <col min="15626" max="15626" width="6.5" bestFit="1" customWidth="1"/>
    <col min="15627" max="15627" width="11.1640625" bestFit="1" customWidth="1"/>
    <col min="15871" max="15871" width="10.6640625" customWidth="1"/>
    <col min="15872" max="15872" width="35.6640625" customWidth="1"/>
    <col min="15873" max="15873" width="11.1640625" bestFit="1" customWidth="1"/>
    <col min="15874" max="15874" width="12.5" customWidth="1"/>
    <col min="15875" max="15875" width="11.1640625" bestFit="1" customWidth="1"/>
    <col min="15876" max="15876" width="9" customWidth="1"/>
    <col min="15877" max="15877" width="11.1640625" bestFit="1" customWidth="1"/>
    <col min="15878" max="15878" width="9.1640625" bestFit="1" customWidth="1"/>
    <col min="15879" max="15879" width="11.1640625" bestFit="1" customWidth="1"/>
    <col min="15880" max="15880" width="8.6640625" customWidth="1"/>
    <col min="15881" max="15881" width="11.1640625" bestFit="1" customWidth="1"/>
    <col min="15882" max="15882" width="6.5" bestFit="1" customWidth="1"/>
    <col min="15883" max="15883" width="11.1640625" bestFit="1" customWidth="1"/>
    <col min="16127" max="16127" width="10.6640625" customWidth="1"/>
    <col min="16128" max="16128" width="35.6640625" customWidth="1"/>
    <col min="16129" max="16129" width="11.1640625" bestFit="1" customWidth="1"/>
    <col min="16130" max="16130" width="12.5" customWidth="1"/>
    <col min="16131" max="16131" width="11.1640625" bestFit="1" customWidth="1"/>
    <col min="16132" max="16132" width="9" customWidth="1"/>
    <col min="16133" max="16133" width="11.1640625" bestFit="1" customWidth="1"/>
    <col min="16134" max="16134" width="9.1640625" bestFit="1" customWidth="1"/>
    <col min="16135" max="16135" width="11.1640625" bestFit="1" customWidth="1"/>
    <col min="16136" max="16136" width="8.6640625" customWidth="1"/>
    <col min="16137" max="16137" width="11.1640625" bestFit="1" customWidth="1"/>
    <col min="16138" max="16138" width="6.5" bestFit="1" customWidth="1"/>
    <col min="16139" max="16139" width="11.1640625" bestFit="1" customWidth="1"/>
  </cols>
  <sheetData>
    <row r="1" spans="1:15" ht="42.75" customHeight="1" x14ac:dyDescent="0.2">
      <c r="A1" s="73"/>
      <c r="B1" s="64"/>
      <c r="C1" s="76"/>
      <c r="D1" s="76"/>
      <c r="G1" s="78"/>
      <c r="H1" s="78"/>
      <c r="K1" s="290" t="s">
        <v>188</v>
      </c>
      <c r="L1" s="290"/>
      <c r="M1" s="290"/>
      <c r="N1" s="290"/>
      <c r="O1" s="290"/>
    </row>
    <row r="2" spans="1:15" ht="23.25" customHeight="1" x14ac:dyDescent="0.25">
      <c r="A2" s="314" t="s">
        <v>106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79"/>
    </row>
    <row r="3" spans="1:15" s="80" customFormat="1" ht="25.5" customHeight="1" x14ac:dyDescent="0.2">
      <c r="A3" s="347" t="s">
        <v>107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M3" s="320" t="s">
        <v>108</v>
      </c>
      <c r="N3" s="320"/>
      <c r="O3" s="320"/>
    </row>
    <row r="4" spans="1:15" ht="77.25" customHeight="1" x14ac:dyDescent="0.2">
      <c r="A4" s="345">
        <v>14</v>
      </c>
      <c r="B4" s="345" t="s">
        <v>29</v>
      </c>
      <c r="C4" s="348" t="s">
        <v>109</v>
      </c>
      <c r="D4" s="348"/>
      <c r="E4" s="348" t="s">
        <v>110</v>
      </c>
      <c r="F4" s="348"/>
      <c r="G4" s="349" t="s">
        <v>111</v>
      </c>
      <c r="H4" s="349"/>
      <c r="I4" s="350" t="s">
        <v>112</v>
      </c>
      <c r="J4" s="350"/>
      <c r="K4" s="345" t="s">
        <v>34</v>
      </c>
      <c r="L4" s="345"/>
      <c r="M4" s="346" t="s">
        <v>35</v>
      </c>
      <c r="N4" s="346"/>
      <c r="O4" s="31" t="s">
        <v>36</v>
      </c>
    </row>
    <row r="5" spans="1:15" s="83" customFormat="1" ht="28.5" customHeight="1" x14ac:dyDescent="0.2">
      <c r="A5" s="345"/>
      <c r="B5" s="345"/>
      <c r="C5" s="82" t="s">
        <v>113</v>
      </c>
      <c r="D5" s="82" t="s">
        <v>114</v>
      </c>
      <c r="E5" s="82" t="s">
        <v>113</v>
      </c>
      <c r="F5" s="82" t="s">
        <v>114</v>
      </c>
      <c r="G5" s="82" t="s">
        <v>113</v>
      </c>
      <c r="H5" s="82" t="s">
        <v>114</v>
      </c>
      <c r="I5" s="82" t="s">
        <v>113</v>
      </c>
      <c r="J5" s="82" t="s">
        <v>114</v>
      </c>
      <c r="K5" s="82" t="s">
        <v>113</v>
      </c>
      <c r="L5" s="82" t="s">
        <v>114</v>
      </c>
      <c r="M5" s="82" t="s">
        <v>113</v>
      </c>
      <c r="N5" s="82" t="s">
        <v>114</v>
      </c>
      <c r="O5" s="32" t="s">
        <v>39</v>
      </c>
    </row>
    <row r="6" spans="1:15" ht="25.5" x14ac:dyDescent="0.2">
      <c r="A6" s="38">
        <v>560002</v>
      </c>
      <c r="B6" s="39" t="s">
        <v>40</v>
      </c>
      <c r="C6" s="40">
        <v>1493</v>
      </c>
      <c r="D6" s="40">
        <v>0</v>
      </c>
      <c r="E6" s="84">
        <v>3967</v>
      </c>
      <c r="F6" s="84">
        <v>0</v>
      </c>
      <c r="G6" s="85">
        <v>0.37640000000000001</v>
      </c>
      <c r="H6" s="85">
        <v>0</v>
      </c>
      <c r="I6" s="43">
        <v>3.74</v>
      </c>
      <c r="J6" s="43">
        <v>0</v>
      </c>
      <c r="K6" s="44">
        <v>3.74</v>
      </c>
      <c r="L6" s="44">
        <v>0</v>
      </c>
      <c r="M6" s="86"/>
      <c r="N6" s="87"/>
      <c r="O6" s="88">
        <v>3.74</v>
      </c>
    </row>
    <row r="7" spans="1:15" ht="25.5" x14ac:dyDescent="0.2">
      <c r="A7" s="38">
        <v>560014</v>
      </c>
      <c r="B7" s="39" t="s">
        <v>41</v>
      </c>
      <c r="C7" s="40">
        <v>449</v>
      </c>
      <c r="D7" s="40">
        <v>0</v>
      </c>
      <c r="E7" s="84">
        <v>891</v>
      </c>
      <c r="F7" s="84">
        <v>0</v>
      </c>
      <c r="G7" s="85">
        <v>0.50390000000000001</v>
      </c>
      <c r="H7" s="85">
        <v>0</v>
      </c>
      <c r="I7" s="43">
        <v>5</v>
      </c>
      <c r="J7" s="43">
        <v>0</v>
      </c>
      <c r="K7" s="44">
        <v>5</v>
      </c>
      <c r="L7" s="44">
        <v>0</v>
      </c>
      <c r="M7" s="86"/>
      <c r="N7" s="87"/>
      <c r="O7" s="88">
        <v>5</v>
      </c>
    </row>
    <row r="8" spans="1:15" x14ac:dyDescent="0.2">
      <c r="A8" s="38">
        <v>560017</v>
      </c>
      <c r="B8" s="39" t="s">
        <v>42</v>
      </c>
      <c r="C8" s="40">
        <v>10614</v>
      </c>
      <c r="D8" s="40">
        <v>0</v>
      </c>
      <c r="E8" s="84">
        <v>18520</v>
      </c>
      <c r="F8" s="84">
        <v>0</v>
      </c>
      <c r="G8" s="85">
        <v>0.57310000000000005</v>
      </c>
      <c r="H8" s="85">
        <v>0</v>
      </c>
      <c r="I8" s="43">
        <v>5</v>
      </c>
      <c r="J8" s="43">
        <v>0</v>
      </c>
      <c r="K8" s="44">
        <v>5</v>
      </c>
      <c r="L8" s="44">
        <v>0</v>
      </c>
      <c r="M8" s="86"/>
      <c r="N8" s="87"/>
      <c r="O8" s="88">
        <v>5</v>
      </c>
    </row>
    <row r="9" spans="1:15" x14ac:dyDescent="0.2">
      <c r="A9" s="38">
        <v>560019</v>
      </c>
      <c r="B9" s="39" t="s">
        <v>43</v>
      </c>
      <c r="C9" s="40">
        <v>11800</v>
      </c>
      <c r="D9" s="40">
        <v>1148</v>
      </c>
      <c r="E9" s="84">
        <v>21273</v>
      </c>
      <c r="F9" s="84">
        <v>2308</v>
      </c>
      <c r="G9" s="85">
        <v>0.55469999999999997</v>
      </c>
      <c r="H9" s="85">
        <v>0.49740000000000001</v>
      </c>
      <c r="I9" s="43">
        <v>5</v>
      </c>
      <c r="J9" s="43">
        <v>5</v>
      </c>
      <c r="K9" s="44">
        <v>4.8</v>
      </c>
      <c r="L9" s="44">
        <v>0.2</v>
      </c>
      <c r="M9" s="89"/>
      <c r="N9" s="87"/>
      <c r="O9" s="88">
        <v>5</v>
      </c>
    </row>
    <row r="10" spans="1:15" x14ac:dyDescent="0.2">
      <c r="A10" s="38">
        <v>560021</v>
      </c>
      <c r="B10" s="39" t="s">
        <v>44</v>
      </c>
      <c r="C10" s="40">
        <v>8373</v>
      </c>
      <c r="D10" s="40">
        <v>28316</v>
      </c>
      <c r="E10" s="84">
        <v>13589</v>
      </c>
      <c r="F10" s="84">
        <v>64671</v>
      </c>
      <c r="G10" s="85">
        <v>0.61619999999999997</v>
      </c>
      <c r="H10" s="85">
        <v>0.43780000000000002</v>
      </c>
      <c r="I10" s="43">
        <v>5</v>
      </c>
      <c r="J10" s="43">
        <v>4.8499999999999996</v>
      </c>
      <c r="K10" s="44">
        <v>2.95</v>
      </c>
      <c r="L10" s="44">
        <v>1.99</v>
      </c>
      <c r="M10" s="89"/>
      <c r="N10" s="87"/>
      <c r="O10" s="88">
        <v>4.9400000000000004</v>
      </c>
    </row>
    <row r="11" spans="1:15" x14ac:dyDescent="0.2">
      <c r="A11" s="38">
        <v>560022</v>
      </c>
      <c r="B11" s="39" t="s">
        <v>45</v>
      </c>
      <c r="C11" s="40">
        <v>8758</v>
      </c>
      <c r="D11" s="40">
        <v>19568</v>
      </c>
      <c r="E11" s="84">
        <v>16183</v>
      </c>
      <c r="F11" s="84">
        <v>40766</v>
      </c>
      <c r="G11" s="85">
        <v>0.54120000000000001</v>
      </c>
      <c r="H11" s="85">
        <v>0.48</v>
      </c>
      <c r="I11" s="43">
        <v>5</v>
      </c>
      <c r="J11" s="43">
        <v>5</v>
      </c>
      <c r="K11" s="44">
        <v>3.7</v>
      </c>
      <c r="L11" s="44">
        <v>1.3</v>
      </c>
      <c r="M11" s="90"/>
      <c r="N11" s="87"/>
      <c r="O11" s="88">
        <v>5</v>
      </c>
    </row>
    <row r="12" spans="1:15" x14ac:dyDescent="0.2">
      <c r="A12" s="38">
        <v>560024</v>
      </c>
      <c r="B12" s="39" t="s">
        <v>46</v>
      </c>
      <c r="C12" s="40">
        <v>174</v>
      </c>
      <c r="D12" s="40">
        <v>37404</v>
      </c>
      <c r="E12" s="84">
        <v>481</v>
      </c>
      <c r="F12" s="84">
        <v>88995</v>
      </c>
      <c r="G12" s="85">
        <v>0.36170000000000002</v>
      </c>
      <c r="H12" s="85">
        <v>0.42030000000000001</v>
      </c>
      <c r="I12" s="43">
        <v>3.59</v>
      </c>
      <c r="J12" s="43">
        <v>4.6399999999999997</v>
      </c>
      <c r="K12" s="44">
        <v>0.18</v>
      </c>
      <c r="L12" s="44">
        <v>4.41</v>
      </c>
      <c r="M12" s="89"/>
      <c r="N12" s="87"/>
      <c r="O12" s="88">
        <v>4.59</v>
      </c>
    </row>
    <row r="13" spans="1:15" ht="25.5" x14ac:dyDescent="0.2">
      <c r="A13" s="38">
        <v>560026</v>
      </c>
      <c r="B13" s="39" t="s">
        <v>47</v>
      </c>
      <c r="C13" s="40">
        <v>10056</v>
      </c>
      <c r="D13" s="40">
        <v>12995</v>
      </c>
      <c r="E13" s="84">
        <v>22615</v>
      </c>
      <c r="F13" s="84">
        <v>36671</v>
      </c>
      <c r="G13" s="85">
        <v>0.44469999999999998</v>
      </c>
      <c r="H13" s="85">
        <v>0.35439999999999999</v>
      </c>
      <c r="I13" s="43">
        <v>4.43</v>
      </c>
      <c r="J13" s="43">
        <v>3.89</v>
      </c>
      <c r="K13" s="44">
        <v>3.68</v>
      </c>
      <c r="L13" s="44">
        <v>0.66</v>
      </c>
      <c r="M13" s="89"/>
      <c r="N13" s="87"/>
      <c r="O13" s="88">
        <v>4.34</v>
      </c>
    </row>
    <row r="14" spans="1:15" x14ac:dyDescent="0.2">
      <c r="A14" s="38">
        <v>560032</v>
      </c>
      <c r="B14" s="39" t="s">
        <v>48</v>
      </c>
      <c r="C14" s="40">
        <v>1289</v>
      </c>
      <c r="D14" s="40">
        <v>0</v>
      </c>
      <c r="E14" s="84">
        <v>5193</v>
      </c>
      <c r="F14" s="84">
        <v>0</v>
      </c>
      <c r="G14" s="85">
        <v>0.2482</v>
      </c>
      <c r="H14" s="85">
        <v>0</v>
      </c>
      <c r="I14" s="43">
        <v>2.44</v>
      </c>
      <c r="J14" s="43">
        <v>0</v>
      </c>
      <c r="K14" s="44">
        <v>2.44</v>
      </c>
      <c r="L14" s="44">
        <v>0</v>
      </c>
      <c r="M14" s="89"/>
      <c r="N14" s="87"/>
      <c r="O14" s="88">
        <v>2.44</v>
      </c>
    </row>
    <row r="15" spans="1:15" x14ac:dyDescent="0.2">
      <c r="A15" s="38">
        <v>560033</v>
      </c>
      <c r="B15" s="39" t="s">
        <v>49</v>
      </c>
      <c r="C15" s="40">
        <v>4896</v>
      </c>
      <c r="D15" s="40">
        <v>0</v>
      </c>
      <c r="E15" s="84">
        <v>9391</v>
      </c>
      <c r="F15" s="84">
        <v>0</v>
      </c>
      <c r="G15" s="85">
        <v>0.52139999999999997</v>
      </c>
      <c r="H15" s="85">
        <v>0</v>
      </c>
      <c r="I15" s="43">
        <v>5</v>
      </c>
      <c r="J15" s="43">
        <v>0</v>
      </c>
      <c r="K15" s="44">
        <v>5</v>
      </c>
      <c r="L15" s="44">
        <v>0</v>
      </c>
      <c r="M15" s="89"/>
      <c r="N15" s="87"/>
      <c r="O15" s="88">
        <v>5</v>
      </c>
    </row>
    <row r="16" spans="1:15" x14ac:dyDescent="0.2">
      <c r="A16" s="38">
        <v>560034</v>
      </c>
      <c r="B16" s="39" t="s">
        <v>50</v>
      </c>
      <c r="C16" s="40">
        <v>4125</v>
      </c>
      <c r="D16" s="40">
        <v>0</v>
      </c>
      <c r="E16" s="84">
        <v>9527</v>
      </c>
      <c r="F16" s="84">
        <v>0</v>
      </c>
      <c r="G16" s="85">
        <v>0.433</v>
      </c>
      <c r="H16" s="85">
        <v>0</v>
      </c>
      <c r="I16" s="43">
        <v>4.3099999999999996</v>
      </c>
      <c r="J16" s="43">
        <v>0</v>
      </c>
      <c r="K16" s="44">
        <v>4.3099999999999996</v>
      </c>
      <c r="L16" s="44">
        <v>0</v>
      </c>
      <c r="M16" s="90"/>
      <c r="N16" s="87"/>
      <c r="O16" s="88">
        <v>4.3099999999999996</v>
      </c>
    </row>
    <row r="17" spans="1:15" x14ac:dyDescent="0.2">
      <c r="A17" s="38">
        <v>560035</v>
      </c>
      <c r="B17" s="39" t="s">
        <v>51</v>
      </c>
      <c r="C17" s="40">
        <v>0</v>
      </c>
      <c r="D17" s="40">
        <v>16348</v>
      </c>
      <c r="E17" s="84">
        <v>0</v>
      </c>
      <c r="F17" s="84">
        <v>41390</v>
      </c>
      <c r="G17" s="85">
        <v>0</v>
      </c>
      <c r="H17" s="85">
        <v>0.39500000000000002</v>
      </c>
      <c r="I17" s="43">
        <v>0</v>
      </c>
      <c r="J17" s="43">
        <v>4.3600000000000003</v>
      </c>
      <c r="K17" s="44">
        <v>0</v>
      </c>
      <c r="L17" s="44">
        <v>4.1399999999999997</v>
      </c>
      <c r="M17" s="89"/>
      <c r="N17" s="87"/>
      <c r="O17" s="88">
        <v>4.1399999999999997</v>
      </c>
    </row>
    <row r="18" spans="1:15" x14ac:dyDescent="0.2">
      <c r="A18" s="38">
        <v>560036</v>
      </c>
      <c r="B18" s="39" t="s">
        <v>52</v>
      </c>
      <c r="C18" s="40">
        <v>6126</v>
      </c>
      <c r="D18" s="40">
        <v>6959</v>
      </c>
      <c r="E18" s="84">
        <v>11900</v>
      </c>
      <c r="F18" s="84">
        <v>17705</v>
      </c>
      <c r="G18" s="85">
        <v>0.51480000000000004</v>
      </c>
      <c r="H18" s="85">
        <v>0.3931</v>
      </c>
      <c r="I18" s="43">
        <v>5</v>
      </c>
      <c r="J18" s="43">
        <v>4.33</v>
      </c>
      <c r="K18" s="44">
        <v>4.05</v>
      </c>
      <c r="L18" s="44">
        <v>0.82</v>
      </c>
      <c r="M18" s="90"/>
      <c r="N18" s="87"/>
      <c r="O18" s="88">
        <v>4.87</v>
      </c>
    </row>
    <row r="19" spans="1:15" x14ac:dyDescent="0.2">
      <c r="A19" s="38">
        <v>560041</v>
      </c>
      <c r="B19" s="39" t="s">
        <v>53</v>
      </c>
      <c r="C19" s="40">
        <v>0</v>
      </c>
      <c r="D19" s="40">
        <v>11357</v>
      </c>
      <c r="E19" s="84">
        <v>0</v>
      </c>
      <c r="F19" s="84">
        <v>29209</v>
      </c>
      <c r="G19" s="85">
        <v>0</v>
      </c>
      <c r="H19" s="85">
        <v>0.38879999999999998</v>
      </c>
      <c r="I19" s="43">
        <v>0</v>
      </c>
      <c r="J19" s="43">
        <v>4.28</v>
      </c>
      <c r="K19" s="44">
        <v>0</v>
      </c>
      <c r="L19" s="44">
        <v>4.07</v>
      </c>
      <c r="M19" s="89"/>
      <c r="N19" s="87"/>
      <c r="O19" s="88">
        <v>4.07</v>
      </c>
    </row>
    <row r="20" spans="1:15" x14ac:dyDescent="0.2">
      <c r="A20" s="38">
        <v>560043</v>
      </c>
      <c r="B20" s="39" t="s">
        <v>54</v>
      </c>
      <c r="C20" s="40">
        <v>1688</v>
      </c>
      <c r="D20" s="40">
        <v>1241</v>
      </c>
      <c r="E20" s="84">
        <v>5277</v>
      </c>
      <c r="F20" s="84">
        <v>7620</v>
      </c>
      <c r="G20" s="85">
        <v>0.31990000000000002</v>
      </c>
      <c r="H20" s="85">
        <v>0.16289999999999999</v>
      </c>
      <c r="I20" s="43">
        <v>3.16</v>
      </c>
      <c r="J20" s="43">
        <v>1.7</v>
      </c>
      <c r="K20" s="44">
        <v>2.5299999999999998</v>
      </c>
      <c r="L20" s="44">
        <v>0.34</v>
      </c>
      <c r="M20" s="89"/>
      <c r="N20" s="87"/>
      <c r="O20" s="88">
        <v>2.87</v>
      </c>
    </row>
    <row r="21" spans="1:15" x14ac:dyDescent="0.2">
      <c r="A21" s="38">
        <v>560045</v>
      </c>
      <c r="B21" s="39" t="s">
        <v>55</v>
      </c>
      <c r="C21" s="40">
        <v>2116</v>
      </c>
      <c r="D21" s="40">
        <v>4770</v>
      </c>
      <c r="E21" s="84">
        <v>4822</v>
      </c>
      <c r="F21" s="84">
        <v>9241</v>
      </c>
      <c r="G21" s="85">
        <v>0.43880000000000002</v>
      </c>
      <c r="H21" s="85">
        <v>0.51619999999999999</v>
      </c>
      <c r="I21" s="43">
        <v>4.37</v>
      </c>
      <c r="J21" s="43">
        <v>5</v>
      </c>
      <c r="K21" s="44">
        <v>3.41</v>
      </c>
      <c r="L21" s="44">
        <v>1.1000000000000001</v>
      </c>
      <c r="M21" s="89"/>
      <c r="N21" s="87"/>
      <c r="O21" s="88">
        <v>4.51</v>
      </c>
    </row>
    <row r="22" spans="1:15" x14ac:dyDescent="0.2">
      <c r="A22" s="38">
        <v>560047</v>
      </c>
      <c r="B22" s="39" t="s">
        <v>56</v>
      </c>
      <c r="C22" s="40">
        <v>2670</v>
      </c>
      <c r="D22" s="40">
        <v>3990</v>
      </c>
      <c r="E22" s="84">
        <v>7308</v>
      </c>
      <c r="F22" s="84">
        <v>12479</v>
      </c>
      <c r="G22" s="85">
        <v>0.3654</v>
      </c>
      <c r="H22" s="85">
        <v>0.31969999999999998</v>
      </c>
      <c r="I22" s="43">
        <v>3.62</v>
      </c>
      <c r="J22" s="43">
        <v>3.49</v>
      </c>
      <c r="K22" s="44">
        <v>2.82</v>
      </c>
      <c r="L22" s="44">
        <v>0.77</v>
      </c>
      <c r="M22" s="86"/>
      <c r="N22" s="87"/>
      <c r="O22" s="88">
        <v>3.59</v>
      </c>
    </row>
    <row r="23" spans="1:15" x14ac:dyDescent="0.2">
      <c r="A23" s="38">
        <v>560052</v>
      </c>
      <c r="B23" s="39" t="s">
        <v>57</v>
      </c>
      <c r="C23" s="40">
        <v>2054</v>
      </c>
      <c r="D23" s="40">
        <v>2052</v>
      </c>
      <c r="E23" s="84">
        <v>4441</v>
      </c>
      <c r="F23" s="84">
        <v>7266</v>
      </c>
      <c r="G23" s="85">
        <v>0.46250000000000002</v>
      </c>
      <c r="H23" s="85">
        <v>0.28239999999999998</v>
      </c>
      <c r="I23" s="43">
        <v>4.6100000000000003</v>
      </c>
      <c r="J23" s="43">
        <v>3.07</v>
      </c>
      <c r="K23" s="44">
        <v>3.5</v>
      </c>
      <c r="L23" s="44">
        <v>0.74</v>
      </c>
      <c r="M23" s="86"/>
      <c r="N23" s="87"/>
      <c r="O23" s="88">
        <v>4.24</v>
      </c>
    </row>
    <row r="24" spans="1:15" x14ac:dyDescent="0.2">
      <c r="A24" s="38">
        <v>560053</v>
      </c>
      <c r="B24" s="39" t="s">
        <v>58</v>
      </c>
      <c r="C24" s="40">
        <v>2213</v>
      </c>
      <c r="D24" s="40">
        <v>1830</v>
      </c>
      <c r="E24" s="84">
        <v>3979</v>
      </c>
      <c r="F24" s="84">
        <v>5552</v>
      </c>
      <c r="G24" s="85">
        <v>0.55620000000000003</v>
      </c>
      <c r="H24" s="85">
        <v>0.3296</v>
      </c>
      <c r="I24" s="43">
        <v>5</v>
      </c>
      <c r="J24" s="43">
        <v>3.61</v>
      </c>
      <c r="K24" s="44">
        <v>3.9</v>
      </c>
      <c r="L24" s="44">
        <v>0.79</v>
      </c>
      <c r="M24" s="86"/>
      <c r="N24" s="87"/>
      <c r="O24" s="88">
        <v>4.6900000000000004</v>
      </c>
    </row>
    <row r="25" spans="1:15" x14ac:dyDescent="0.2">
      <c r="A25" s="38">
        <v>560054</v>
      </c>
      <c r="B25" s="39" t="s">
        <v>59</v>
      </c>
      <c r="C25" s="40">
        <v>1589</v>
      </c>
      <c r="D25" s="40">
        <v>1616</v>
      </c>
      <c r="E25" s="84">
        <v>3993</v>
      </c>
      <c r="F25" s="84">
        <v>6484</v>
      </c>
      <c r="G25" s="85">
        <v>0.39789999999999998</v>
      </c>
      <c r="H25" s="85">
        <v>0.2492</v>
      </c>
      <c r="I25" s="43">
        <v>3.95</v>
      </c>
      <c r="J25" s="43">
        <v>2.68</v>
      </c>
      <c r="K25" s="44">
        <v>2.96</v>
      </c>
      <c r="L25" s="44">
        <v>0.67</v>
      </c>
      <c r="M25" s="86"/>
      <c r="N25" s="87"/>
      <c r="O25" s="88">
        <v>3.63</v>
      </c>
    </row>
    <row r="26" spans="1:15" x14ac:dyDescent="0.2">
      <c r="A26" s="38">
        <v>560055</v>
      </c>
      <c r="B26" s="39" t="s">
        <v>60</v>
      </c>
      <c r="C26" s="40">
        <v>1087</v>
      </c>
      <c r="D26" s="40">
        <v>953</v>
      </c>
      <c r="E26" s="84">
        <v>2887</v>
      </c>
      <c r="F26" s="84">
        <v>4247</v>
      </c>
      <c r="G26" s="85">
        <v>0.3765</v>
      </c>
      <c r="H26" s="85">
        <v>0.22439999999999999</v>
      </c>
      <c r="I26" s="43">
        <v>3.74</v>
      </c>
      <c r="J26" s="43">
        <v>2.4</v>
      </c>
      <c r="K26" s="44">
        <v>2.99</v>
      </c>
      <c r="L26" s="44">
        <v>0.48</v>
      </c>
      <c r="M26" s="86"/>
      <c r="N26" s="87"/>
      <c r="O26" s="88">
        <v>3.47</v>
      </c>
    </row>
    <row r="27" spans="1:15" x14ac:dyDescent="0.2">
      <c r="A27" s="38">
        <v>560056</v>
      </c>
      <c r="B27" s="39" t="s">
        <v>61</v>
      </c>
      <c r="C27" s="40">
        <v>1842</v>
      </c>
      <c r="D27" s="40">
        <v>1469</v>
      </c>
      <c r="E27" s="84">
        <v>3935</v>
      </c>
      <c r="F27" s="84">
        <v>4349</v>
      </c>
      <c r="G27" s="85">
        <v>0.46810000000000002</v>
      </c>
      <c r="H27" s="85">
        <v>0.33779999999999999</v>
      </c>
      <c r="I27" s="43">
        <v>4.66</v>
      </c>
      <c r="J27" s="43">
        <v>3.7</v>
      </c>
      <c r="K27" s="44">
        <v>3.82</v>
      </c>
      <c r="L27" s="44">
        <v>0.67</v>
      </c>
      <c r="M27" s="86"/>
      <c r="N27" s="87"/>
      <c r="O27" s="88">
        <v>4.49</v>
      </c>
    </row>
    <row r="28" spans="1:15" x14ac:dyDescent="0.2">
      <c r="A28" s="38">
        <v>560057</v>
      </c>
      <c r="B28" s="39" t="s">
        <v>62</v>
      </c>
      <c r="C28" s="40">
        <v>1760</v>
      </c>
      <c r="D28" s="40">
        <v>2227</v>
      </c>
      <c r="E28" s="84">
        <v>3166</v>
      </c>
      <c r="F28" s="84">
        <v>5028</v>
      </c>
      <c r="G28" s="85">
        <v>0.55589999999999995</v>
      </c>
      <c r="H28" s="85">
        <v>0.44290000000000002</v>
      </c>
      <c r="I28" s="43">
        <v>5</v>
      </c>
      <c r="J28" s="43">
        <v>4.9000000000000004</v>
      </c>
      <c r="K28" s="44">
        <v>3.95</v>
      </c>
      <c r="L28" s="44">
        <v>1.03</v>
      </c>
      <c r="M28" s="86"/>
      <c r="N28" s="87"/>
      <c r="O28" s="88">
        <v>4.9800000000000004</v>
      </c>
    </row>
    <row r="29" spans="1:15" x14ac:dyDescent="0.2">
      <c r="A29" s="38">
        <v>560058</v>
      </c>
      <c r="B29" s="39" t="s">
        <v>63</v>
      </c>
      <c r="C29" s="40">
        <v>3867</v>
      </c>
      <c r="D29" s="40">
        <v>4612</v>
      </c>
      <c r="E29" s="84">
        <v>8378</v>
      </c>
      <c r="F29" s="84">
        <v>13409</v>
      </c>
      <c r="G29" s="85">
        <v>0.46160000000000001</v>
      </c>
      <c r="H29" s="85">
        <v>0.34389999999999998</v>
      </c>
      <c r="I29" s="43">
        <v>4.5999999999999996</v>
      </c>
      <c r="J29" s="43">
        <v>3.77</v>
      </c>
      <c r="K29" s="44">
        <v>3.59</v>
      </c>
      <c r="L29" s="44">
        <v>0.83</v>
      </c>
      <c r="M29" s="86"/>
      <c r="N29" s="87"/>
      <c r="O29" s="88">
        <v>4.42</v>
      </c>
    </row>
    <row r="30" spans="1:15" x14ac:dyDescent="0.2">
      <c r="A30" s="38">
        <v>560059</v>
      </c>
      <c r="B30" s="39" t="s">
        <v>64</v>
      </c>
      <c r="C30" s="40">
        <v>1411</v>
      </c>
      <c r="D30" s="40">
        <v>1628</v>
      </c>
      <c r="E30" s="84">
        <v>2683</v>
      </c>
      <c r="F30" s="84">
        <v>4050</v>
      </c>
      <c r="G30" s="85">
        <v>0.52590000000000003</v>
      </c>
      <c r="H30" s="85">
        <v>0.40200000000000002</v>
      </c>
      <c r="I30" s="43">
        <v>5</v>
      </c>
      <c r="J30" s="43">
        <v>4.4400000000000004</v>
      </c>
      <c r="K30" s="44">
        <v>4</v>
      </c>
      <c r="L30" s="44">
        <v>0.89</v>
      </c>
      <c r="M30" s="86"/>
      <c r="N30" s="87"/>
      <c r="O30" s="88">
        <v>4.8899999999999997</v>
      </c>
    </row>
    <row r="31" spans="1:15" x14ac:dyDescent="0.2">
      <c r="A31" s="38">
        <v>560060</v>
      </c>
      <c r="B31" s="39" t="s">
        <v>65</v>
      </c>
      <c r="C31" s="40">
        <v>1264</v>
      </c>
      <c r="D31" s="40">
        <v>1049</v>
      </c>
      <c r="E31" s="84">
        <v>3026</v>
      </c>
      <c r="F31" s="84">
        <v>5384</v>
      </c>
      <c r="G31" s="85">
        <v>0.41770000000000002</v>
      </c>
      <c r="H31" s="85">
        <v>0.1948</v>
      </c>
      <c r="I31" s="43">
        <v>4.1500000000000004</v>
      </c>
      <c r="J31" s="43">
        <v>2.06</v>
      </c>
      <c r="K31" s="44">
        <v>3.2</v>
      </c>
      <c r="L31" s="44">
        <v>0.47</v>
      </c>
      <c r="M31" s="86"/>
      <c r="N31" s="87"/>
      <c r="O31" s="88">
        <v>3.67</v>
      </c>
    </row>
    <row r="32" spans="1:15" x14ac:dyDescent="0.2">
      <c r="A32" s="38">
        <v>560061</v>
      </c>
      <c r="B32" s="39" t="s">
        <v>66</v>
      </c>
      <c r="C32" s="40">
        <v>1238</v>
      </c>
      <c r="D32" s="40">
        <v>2133</v>
      </c>
      <c r="E32" s="84">
        <v>4334</v>
      </c>
      <c r="F32" s="84">
        <v>6792</v>
      </c>
      <c r="G32" s="85">
        <v>0.28560000000000002</v>
      </c>
      <c r="H32" s="85">
        <v>0.314</v>
      </c>
      <c r="I32" s="43">
        <v>2.82</v>
      </c>
      <c r="J32" s="43">
        <v>3.43</v>
      </c>
      <c r="K32" s="44">
        <v>2.17</v>
      </c>
      <c r="L32" s="44">
        <v>0.79</v>
      </c>
      <c r="M32" s="86"/>
      <c r="N32" s="87"/>
      <c r="O32" s="88">
        <v>2.96</v>
      </c>
    </row>
    <row r="33" spans="1:15" x14ac:dyDescent="0.2">
      <c r="A33" s="38">
        <v>560062</v>
      </c>
      <c r="B33" s="39" t="s">
        <v>67</v>
      </c>
      <c r="C33" s="40">
        <v>1508</v>
      </c>
      <c r="D33" s="40">
        <v>699</v>
      </c>
      <c r="E33" s="84">
        <v>3291</v>
      </c>
      <c r="F33" s="84">
        <v>3429</v>
      </c>
      <c r="G33" s="85">
        <v>0.4582</v>
      </c>
      <c r="H33" s="85">
        <v>0.20380000000000001</v>
      </c>
      <c r="I33" s="43">
        <v>4.5599999999999996</v>
      </c>
      <c r="J33" s="43">
        <v>2.16</v>
      </c>
      <c r="K33" s="44">
        <v>3.65</v>
      </c>
      <c r="L33" s="44">
        <v>0.43</v>
      </c>
      <c r="M33" s="86"/>
      <c r="N33" s="87"/>
      <c r="O33" s="88">
        <v>4.08</v>
      </c>
    </row>
    <row r="34" spans="1:15" x14ac:dyDescent="0.2">
      <c r="A34" s="38">
        <v>560063</v>
      </c>
      <c r="B34" s="39" t="s">
        <v>68</v>
      </c>
      <c r="C34" s="40">
        <v>1574</v>
      </c>
      <c r="D34" s="40">
        <v>302</v>
      </c>
      <c r="E34" s="84">
        <v>3456</v>
      </c>
      <c r="F34" s="84">
        <v>5478</v>
      </c>
      <c r="G34" s="85">
        <v>0.45540000000000003</v>
      </c>
      <c r="H34" s="85">
        <v>5.5100000000000003E-2</v>
      </c>
      <c r="I34" s="43">
        <v>4.53</v>
      </c>
      <c r="J34" s="43">
        <v>0.46</v>
      </c>
      <c r="K34" s="44">
        <v>3.49</v>
      </c>
      <c r="L34" s="44">
        <v>0.11</v>
      </c>
      <c r="M34" s="86"/>
      <c r="N34" s="87"/>
      <c r="O34" s="88">
        <v>3.6</v>
      </c>
    </row>
    <row r="35" spans="1:15" x14ac:dyDescent="0.2">
      <c r="A35" s="38">
        <v>560064</v>
      </c>
      <c r="B35" s="39" t="s">
        <v>69</v>
      </c>
      <c r="C35" s="40">
        <v>3882</v>
      </c>
      <c r="D35" s="40">
        <v>5404</v>
      </c>
      <c r="E35" s="84">
        <v>7813</v>
      </c>
      <c r="F35" s="84">
        <v>14288</v>
      </c>
      <c r="G35" s="85">
        <v>0.49690000000000001</v>
      </c>
      <c r="H35" s="85">
        <v>0.37819999999999998</v>
      </c>
      <c r="I35" s="43">
        <v>4.95</v>
      </c>
      <c r="J35" s="43">
        <v>4.16</v>
      </c>
      <c r="K35" s="44">
        <v>3.81</v>
      </c>
      <c r="L35" s="44">
        <v>0.96</v>
      </c>
      <c r="M35" s="86"/>
      <c r="N35" s="87"/>
      <c r="O35" s="88">
        <v>4.7699999999999996</v>
      </c>
    </row>
    <row r="36" spans="1:15" x14ac:dyDescent="0.2">
      <c r="A36" s="38">
        <v>560065</v>
      </c>
      <c r="B36" s="39" t="s">
        <v>70</v>
      </c>
      <c r="C36" s="40">
        <v>1613</v>
      </c>
      <c r="D36" s="40">
        <v>1096</v>
      </c>
      <c r="E36" s="84">
        <v>3321</v>
      </c>
      <c r="F36" s="84">
        <v>4380</v>
      </c>
      <c r="G36" s="85">
        <v>0.48570000000000002</v>
      </c>
      <c r="H36" s="85">
        <v>0.25019999999999998</v>
      </c>
      <c r="I36" s="43">
        <v>4.84</v>
      </c>
      <c r="J36" s="43">
        <v>2.7</v>
      </c>
      <c r="K36" s="44">
        <v>3.92</v>
      </c>
      <c r="L36" s="44">
        <v>0.51</v>
      </c>
      <c r="M36" s="86"/>
      <c r="N36" s="87"/>
      <c r="O36" s="88">
        <v>4.43</v>
      </c>
    </row>
    <row r="37" spans="1:15" x14ac:dyDescent="0.2">
      <c r="A37" s="38">
        <v>560066</v>
      </c>
      <c r="B37" s="39" t="s">
        <v>71</v>
      </c>
      <c r="C37" s="40">
        <v>935</v>
      </c>
      <c r="D37" s="40">
        <v>1079</v>
      </c>
      <c r="E37" s="84">
        <v>2218</v>
      </c>
      <c r="F37" s="84">
        <v>3168</v>
      </c>
      <c r="G37" s="85">
        <v>0.42159999999999997</v>
      </c>
      <c r="H37" s="85">
        <v>0.34060000000000001</v>
      </c>
      <c r="I37" s="43">
        <v>4.1900000000000004</v>
      </c>
      <c r="J37" s="43">
        <v>3.73</v>
      </c>
      <c r="K37" s="44">
        <v>3.35</v>
      </c>
      <c r="L37" s="44">
        <v>0.75</v>
      </c>
      <c r="M37" s="86"/>
      <c r="N37" s="87"/>
      <c r="O37" s="88">
        <v>4.0999999999999996</v>
      </c>
    </row>
    <row r="38" spans="1:15" x14ac:dyDescent="0.2">
      <c r="A38" s="38">
        <v>560067</v>
      </c>
      <c r="B38" s="39" t="s">
        <v>72</v>
      </c>
      <c r="C38" s="40">
        <v>2166</v>
      </c>
      <c r="D38" s="40">
        <v>3314</v>
      </c>
      <c r="E38" s="84">
        <v>5408</v>
      </c>
      <c r="F38" s="84">
        <v>10588</v>
      </c>
      <c r="G38" s="85">
        <v>0.40050000000000002</v>
      </c>
      <c r="H38" s="85">
        <v>0.313</v>
      </c>
      <c r="I38" s="43">
        <v>3.98</v>
      </c>
      <c r="J38" s="43">
        <v>3.42</v>
      </c>
      <c r="K38" s="44">
        <v>3.02</v>
      </c>
      <c r="L38" s="44">
        <v>0.82</v>
      </c>
      <c r="M38" s="86"/>
      <c r="N38" s="87"/>
      <c r="O38" s="88">
        <v>3.84</v>
      </c>
    </row>
    <row r="39" spans="1:15" x14ac:dyDescent="0.2">
      <c r="A39" s="38">
        <v>560068</v>
      </c>
      <c r="B39" s="39" t="s">
        <v>73</v>
      </c>
      <c r="C39" s="40">
        <v>2966</v>
      </c>
      <c r="D39" s="40">
        <v>3084</v>
      </c>
      <c r="E39" s="84">
        <v>6329</v>
      </c>
      <c r="F39" s="84">
        <v>10693</v>
      </c>
      <c r="G39" s="85">
        <v>0.46860000000000002</v>
      </c>
      <c r="H39" s="85">
        <v>0.28839999999999999</v>
      </c>
      <c r="I39" s="43">
        <v>4.67</v>
      </c>
      <c r="J39" s="43">
        <v>3.13</v>
      </c>
      <c r="K39" s="44">
        <v>3.6</v>
      </c>
      <c r="L39" s="44">
        <v>0.72</v>
      </c>
      <c r="M39" s="86"/>
      <c r="N39" s="87"/>
      <c r="O39" s="88">
        <v>4.32</v>
      </c>
    </row>
    <row r="40" spans="1:15" x14ac:dyDescent="0.2">
      <c r="A40" s="38">
        <v>560069</v>
      </c>
      <c r="B40" s="39" t="s">
        <v>74</v>
      </c>
      <c r="C40" s="40">
        <v>2251</v>
      </c>
      <c r="D40" s="40">
        <v>2647</v>
      </c>
      <c r="E40" s="84">
        <v>3906</v>
      </c>
      <c r="F40" s="84">
        <v>6884</v>
      </c>
      <c r="G40" s="85">
        <v>0.57630000000000003</v>
      </c>
      <c r="H40" s="85">
        <v>0.38450000000000001</v>
      </c>
      <c r="I40" s="43">
        <v>5</v>
      </c>
      <c r="J40" s="43">
        <v>4.2300000000000004</v>
      </c>
      <c r="K40" s="44">
        <v>3.9</v>
      </c>
      <c r="L40" s="44">
        <v>0.93</v>
      </c>
      <c r="M40" s="86"/>
      <c r="N40" s="87"/>
      <c r="O40" s="88">
        <v>4.83</v>
      </c>
    </row>
    <row r="41" spans="1:15" x14ac:dyDescent="0.2">
      <c r="A41" s="38">
        <v>560070</v>
      </c>
      <c r="B41" s="39" t="s">
        <v>75</v>
      </c>
      <c r="C41" s="40">
        <v>7338</v>
      </c>
      <c r="D41" s="40">
        <v>10060</v>
      </c>
      <c r="E41" s="84">
        <v>13845</v>
      </c>
      <c r="F41" s="84">
        <v>32145</v>
      </c>
      <c r="G41" s="85">
        <v>0.53</v>
      </c>
      <c r="H41" s="85">
        <v>0.313</v>
      </c>
      <c r="I41" s="43">
        <v>5</v>
      </c>
      <c r="J41" s="43">
        <v>3.42</v>
      </c>
      <c r="K41" s="44">
        <v>3.8</v>
      </c>
      <c r="L41" s="44">
        <v>0.82</v>
      </c>
      <c r="M41" s="86"/>
      <c r="N41" s="87"/>
      <c r="O41" s="88">
        <v>4.62</v>
      </c>
    </row>
    <row r="42" spans="1:15" x14ac:dyDescent="0.2">
      <c r="A42" s="38">
        <v>560071</v>
      </c>
      <c r="B42" s="39" t="s">
        <v>76</v>
      </c>
      <c r="C42" s="40">
        <v>2277</v>
      </c>
      <c r="D42" s="40">
        <v>2990</v>
      </c>
      <c r="E42" s="84">
        <v>4487</v>
      </c>
      <c r="F42" s="84">
        <v>9312</v>
      </c>
      <c r="G42" s="85">
        <v>0.50749999999999995</v>
      </c>
      <c r="H42" s="85">
        <v>0.3211</v>
      </c>
      <c r="I42" s="43">
        <v>5</v>
      </c>
      <c r="J42" s="43">
        <v>3.51</v>
      </c>
      <c r="K42" s="44">
        <v>3.75</v>
      </c>
      <c r="L42" s="44">
        <v>0.88</v>
      </c>
      <c r="M42" s="86"/>
      <c r="N42" s="87"/>
      <c r="O42" s="88">
        <v>4.63</v>
      </c>
    </row>
    <row r="43" spans="1:15" x14ac:dyDescent="0.2">
      <c r="A43" s="38">
        <v>560072</v>
      </c>
      <c r="B43" s="39" t="s">
        <v>77</v>
      </c>
      <c r="C43" s="40">
        <v>2720</v>
      </c>
      <c r="D43" s="40">
        <v>2795</v>
      </c>
      <c r="E43" s="84">
        <v>4862</v>
      </c>
      <c r="F43" s="84">
        <v>7828</v>
      </c>
      <c r="G43" s="85">
        <v>0.55940000000000001</v>
      </c>
      <c r="H43" s="85">
        <v>0.35709999999999997</v>
      </c>
      <c r="I43" s="43">
        <v>5</v>
      </c>
      <c r="J43" s="43">
        <v>3.92</v>
      </c>
      <c r="K43" s="44">
        <v>3.95</v>
      </c>
      <c r="L43" s="44">
        <v>0.82</v>
      </c>
      <c r="M43" s="86"/>
      <c r="N43" s="87"/>
      <c r="O43" s="88">
        <v>4.7699999999999996</v>
      </c>
    </row>
    <row r="44" spans="1:15" x14ac:dyDescent="0.2">
      <c r="A44" s="38">
        <v>560073</v>
      </c>
      <c r="B44" s="39" t="s">
        <v>78</v>
      </c>
      <c r="C44" s="40">
        <v>1582</v>
      </c>
      <c r="D44" s="40">
        <v>1283</v>
      </c>
      <c r="E44" s="84">
        <v>2745</v>
      </c>
      <c r="F44" s="84">
        <v>3211</v>
      </c>
      <c r="G44" s="85">
        <v>0.57630000000000003</v>
      </c>
      <c r="H44" s="85">
        <v>0.39960000000000001</v>
      </c>
      <c r="I44" s="43">
        <v>5</v>
      </c>
      <c r="J44" s="43">
        <v>4.41</v>
      </c>
      <c r="K44" s="44">
        <v>4.1500000000000004</v>
      </c>
      <c r="L44" s="44">
        <v>0.75</v>
      </c>
      <c r="M44" s="86"/>
      <c r="N44" s="87"/>
      <c r="O44" s="88">
        <v>4.9000000000000004</v>
      </c>
    </row>
    <row r="45" spans="1:15" x14ac:dyDescent="0.2">
      <c r="A45" s="38">
        <v>560074</v>
      </c>
      <c r="B45" s="39" t="s">
        <v>79</v>
      </c>
      <c r="C45" s="40">
        <v>1631</v>
      </c>
      <c r="D45" s="40">
        <v>2238</v>
      </c>
      <c r="E45" s="84">
        <v>4235</v>
      </c>
      <c r="F45" s="84">
        <v>7258</v>
      </c>
      <c r="G45" s="85">
        <v>0.3851</v>
      </c>
      <c r="H45" s="85">
        <v>0.30830000000000002</v>
      </c>
      <c r="I45" s="43">
        <v>3.82</v>
      </c>
      <c r="J45" s="43">
        <v>3.36</v>
      </c>
      <c r="K45" s="44">
        <v>2.9</v>
      </c>
      <c r="L45" s="44">
        <v>0.81</v>
      </c>
      <c r="M45" s="86"/>
      <c r="N45" s="87"/>
      <c r="O45" s="88">
        <v>3.71</v>
      </c>
    </row>
    <row r="46" spans="1:15" x14ac:dyDescent="0.2">
      <c r="A46" s="38">
        <v>560075</v>
      </c>
      <c r="B46" s="39" t="s">
        <v>80</v>
      </c>
      <c r="C46" s="40">
        <v>3449</v>
      </c>
      <c r="D46" s="40">
        <v>6513</v>
      </c>
      <c r="E46" s="84">
        <v>7319</v>
      </c>
      <c r="F46" s="84">
        <v>14320</v>
      </c>
      <c r="G46" s="85">
        <v>0.47120000000000001</v>
      </c>
      <c r="H46" s="85">
        <v>0.45479999999999998</v>
      </c>
      <c r="I46" s="43">
        <v>4.6900000000000004</v>
      </c>
      <c r="J46" s="43">
        <v>5</v>
      </c>
      <c r="K46" s="44">
        <v>3.61</v>
      </c>
      <c r="L46" s="44">
        <v>1.1499999999999999</v>
      </c>
      <c r="M46" s="86"/>
      <c r="N46" s="87"/>
      <c r="O46" s="88">
        <v>4.76</v>
      </c>
    </row>
    <row r="47" spans="1:15" x14ac:dyDescent="0.2">
      <c r="A47" s="38">
        <v>560076</v>
      </c>
      <c r="B47" s="39" t="s">
        <v>81</v>
      </c>
      <c r="C47" s="40">
        <v>346</v>
      </c>
      <c r="D47" s="40">
        <v>584</v>
      </c>
      <c r="E47" s="84">
        <v>2248</v>
      </c>
      <c r="F47" s="84">
        <v>3974</v>
      </c>
      <c r="G47" s="85">
        <v>0.15390000000000001</v>
      </c>
      <c r="H47" s="85">
        <v>0.14699999999999999</v>
      </c>
      <c r="I47" s="43">
        <v>1.48</v>
      </c>
      <c r="J47" s="43">
        <v>1.51</v>
      </c>
      <c r="K47" s="44">
        <v>1.1499999999999999</v>
      </c>
      <c r="L47" s="44">
        <v>0.33</v>
      </c>
      <c r="M47" s="86"/>
      <c r="N47" s="87"/>
      <c r="O47" s="88">
        <v>1.48</v>
      </c>
    </row>
    <row r="48" spans="1:15" x14ac:dyDescent="0.2">
      <c r="A48" s="38">
        <v>560077</v>
      </c>
      <c r="B48" s="39" t="s">
        <v>82</v>
      </c>
      <c r="C48" s="40">
        <v>1105</v>
      </c>
      <c r="D48" s="40">
        <v>934</v>
      </c>
      <c r="E48" s="84">
        <v>2665</v>
      </c>
      <c r="F48" s="84">
        <v>2889</v>
      </c>
      <c r="G48" s="85">
        <v>0.41460000000000002</v>
      </c>
      <c r="H48" s="85">
        <v>0.32329999999999998</v>
      </c>
      <c r="I48" s="43">
        <v>4.12</v>
      </c>
      <c r="J48" s="43">
        <v>3.53</v>
      </c>
      <c r="K48" s="44">
        <v>3.42</v>
      </c>
      <c r="L48" s="44">
        <v>0.6</v>
      </c>
      <c r="M48" s="86"/>
      <c r="N48" s="87"/>
      <c r="O48" s="88">
        <v>4.0199999999999996</v>
      </c>
    </row>
    <row r="49" spans="1:15" x14ac:dyDescent="0.2">
      <c r="A49" s="38">
        <v>560078</v>
      </c>
      <c r="B49" s="39" t="s">
        <v>83</v>
      </c>
      <c r="C49" s="40">
        <v>3200</v>
      </c>
      <c r="D49" s="40">
        <v>4150</v>
      </c>
      <c r="E49" s="84">
        <v>8368</v>
      </c>
      <c r="F49" s="84">
        <v>17198</v>
      </c>
      <c r="G49" s="85">
        <v>0.38240000000000002</v>
      </c>
      <c r="H49" s="85">
        <v>0.24129999999999999</v>
      </c>
      <c r="I49" s="43">
        <v>3.8</v>
      </c>
      <c r="J49" s="43">
        <v>2.59</v>
      </c>
      <c r="K49" s="44">
        <v>2.85</v>
      </c>
      <c r="L49" s="44">
        <v>0.65</v>
      </c>
      <c r="M49" s="86"/>
      <c r="N49" s="87"/>
      <c r="O49" s="88">
        <v>3.5</v>
      </c>
    </row>
    <row r="50" spans="1:15" x14ac:dyDescent="0.2">
      <c r="A50" s="38">
        <v>560079</v>
      </c>
      <c r="B50" s="39" t="s">
        <v>84</v>
      </c>
      <c r="C50" s="40">
        <v>3420</v>
      </c>
      <c r="D50" s="40">
        <v>4943</v>
      </c>
      <c r="E50" s="84">
        <v>8294</v>
      </c>
      <c r="F50" s="84">
        <v>14044</v>
      </c>
      <c r="G50" s="85">
        <v>0.4123</v>
      </c>
      <c r="H50" s="85">
        <v>0.35199999999999998</v>
      </c>
      <c r="I50" s="43">
        <v>4.0999999999999996</v>
      </c>
      <c r="J50" s="43">
        <v>3.86</v>
      </c>
      <c r="K50" s="44">
        <v>0</v>
      </c>
      <c r="L50" s="44">
        <v>0.89</v>
      </c>
      <c r="M50" s="91">
        <v>1</v>
      </c>
      <c r="N50" s="87"/>
      <c r="O50" s="88">
        <v>0.89</v>
      </c>
    </row>
    <row r="51" spans="1:15" x14ac:dyDescent="0.2">
      <c r="A51" s="38">
        <v>560080</v>
      </c>
      <c r="B51" s="39" t="s">
        <v>85</v>
      </c>
      <c r="C51" s="40">
        <v>1911</v>
      </c>
      <c r="D51" s="40">
        <v>2105</v>
      </c>
      <c r="E51" s="84">
        <v>4294</v>
      </c>
      <c r="F51" s="84">
        <v>7013</v>
      </c>
      <c r="G51" s="85">
        <v>0.44500000000000001</v>
      </c>
      <c r="H51" s="85">
        <v>0.30020000000000002</v>
      </c>
      <c r="I51" s="43">
        <v>4.43</v>
      </c>
      <c r="J51" s="43">
        <v>3.27</v>
      </c>
      <c r="K51" s="44">
        <v>3.41</v>
      </c>
      <c r="L51" s="44">
        <v>0.75</v>
      </c>
      <c r="M51" s="86"/>
      <c r="N51" s="87"/>
      <c r="O51" s="88">
        <v>4.16</v>
      </c>
    </row>
    <row r="52" spans="1:15" x14ac:dyDescent="0.2">
      <c r="A52" s="38">
        <v>560081</v>
      </c>
      <c r="B52" s="39" t="s">
        <v>86</v>
      </c>
      <c r="C52" s="40">
        <v>1772</v>
      </c>
      <c r="D52" s="40">
        <v>2685</v>
      </c>
      <c r="E52" s="84">
        <v>4944</v>
      </c>
      <c r="F52" s="84">
        <v>10422</v>
      </c>
      <c r="G52" s="85">
        <v>0.3584</v>
      </c>
      <c r="H52" s="85">
        <v>0.2576</v>
      </c>
      <c r="I52" s="43">
        <v>3.55</v>
      </c>
      <c r="J52" s="43">
        <v>2.78</v>
      </c>
      <c r="K52" s="44">
        <v>2.66</v>
      </c>
      <c r="L52" s="44">
        <v>0.7</v>
      </c>
      <c r="M52" s="86"/>
      <c r="N52" s="87"/>
      <c r="O52" s="88">
        <v>3.36</v>
      </c>
    </row>
    <row r="53" spans="1:15" x14ac:dyDescent="0.2">
      <c r="A53" s="38">
        <v>560082</v>
      </c>
      <c r="B53" s="39" t="s">
        <v>87</v>
      </c>
      <c r="C53" s="40">
        <v>1479</v>
      </c>
      <c r="D53" s="40">
        <v>1899</v>
      </c>
      <c r="E53" s="84">
        <v>3922</v>
      </c>
      <c r="F53" s="84">
        <v>5625</v>
      </c>
      <c r="G53" s="85">
        <v>0.37709999999999999</v>
      </c>
      <c r="H53" s="85">
        <v>0.33760000000000001</v>
      </c>
      <c r="I53" s="43">
        <v>3.74</v>
      </c>
      <c r="J53" s="43">
        <v>3.7</v>
      </c>
      <c r="K53" s="44">
        <v>2.99</v>
      </c>
      <c r="L53" s="44">
        <v>0.74</v>
      </c>
      <c r="M53" s="86"/>
      <c r="N53" s="87"/>
      <c r="O53" s="88">
        <v>3.73</v>
      </c>
    </row>
    <row r="54" spans="1:15" x14ac:dyDescent="0.2">
      <c r="A54" s="38">
        <v>560083</v>
      </c>
      <c r="B54" s="39" t="s">
        <v>88</v>
      </c>
      <c r="C54" s="40">
        <v>1671</v>
      </c>
      <c r="D54" s="40">
        <v>1610</v>
      </c>
      <c r="E54" s="84">
        <v>3459</v>
      </c>
      <c r="F54" s="84">
        <v>5061</v>
      </c>
      <c r="G54" s="85">
        <v>0.48309999999999997</v>
      </c>
      <c r="H54" s="85">
        <v>0.31809999999999999</v>
      </c>
      <c r="I54" s="43">
        <v>4.8099999999999996</v>
      </c>
      <c r="J54" s="43">
        <v>3.47</v>
      </c>
      <c r="K54" s="44">
        <v>3.9</v>
      </c>
      <c r="L54" s="44">
        <v>0.66</v>
      </c>
      <c r="M54" s="86"/>
      <c r="N54" s="87"/>
      <c r="O54" s="88">
        <v>4.5599999999999996</v>
      </c>
    </row>
    <row r="55" spans="1:15" x14ac:dyDescent="0.2">
      <c r="A55" s="38">
        <v>560084</v>
      </c>
      <c r="B55" s="39" t="s">
        <v>89</v>
      </c>
      <c r="C55" s="40">
        <v>1454</v>
      </c>
      <c r="D55" s="40">
        <v>1181</v>
      </c>
      <c r="E55" s="84">
        <v>5246</v>
      </c>
      <c r="F55" s="84">
        <v>11351</v>
      </c>
      <c r="G55" s="85">
        <v>0.2772</v>
      </c>
      <c r="H55" s="85">
        <v>0.104</v>
      </c>
      <c r="I55" s="43">
        <v>2.73</v>
      </c>
      <c r="J55" s="43">
        <v>1.02</v>
      </c>
      <c r="K55" s="44">
        <v>2.02</v>
      </c>
      <c r="L55" s="44">
        <v>0.27</v>
      </c>
      <c r="M55" s="86"/>
      <c r="N55" s="87"/>
      <c r="O55" s="88">
        <v>2.29</v>
      </c>
    </row>
    <row r="56" spans="1:15" ht="25.5" x14ac:dyDescent="0.2">
      <c r="A56" s="38">
        <v>560085</v>
      </c>
      <c r="B56" s="39" t="s">
        <v>90</v>
      </c>
      <c r="C56" s="40">
        <v>1430</v>
      </c>
      <c r="D56" s="40">
        <v>2</v>
      </c>
      <c r="E56" s="84">
        <v>2039</v>
      </c>
      <c r="F56" s="84">
        <v>23</v>
      </c>
      <c r="G56" s="85">
        <v>0.70130000000000003</v>
      </c>
      <c r="H56" s="85">
        <v>8.6999999999999994E-2</v>
      </c>
      <c r="I56" s="43">
        <v>5</v>
      </c>
      <c r="J56" s="43">
        <v>0.83</v>
      </c>
      <c r="K56" s="44">
        <v>4.8</v>
      </c>
      <c r="L56" s="44">
        <v>0.03</v>
      </c>
      <c r="M56" s="86"/>
      <c r="N56" s="87"/>
      <c r="O56" s="88">
        <v>4.83</v>
      </c>
    </row>
    <row r="57" spans="1:15" ht="25.5" x14ac:dyDescent="0.2">
      <c r="A57" s="38">
        <v>560086</v>
      </c>
      <c r="B57" s="39" t="s">
        <v>91</v>
      </c>
      <c r="C57" s="40">
        <v>2178</v>
      </c>
      <c r="D57" s="40">
        <v>126</v>
      </c>
      <c r="E57" s="84">
        <v>4370</v>
      </c>
      <c r="F57" s="84">
        <v>142</v>
      </c>
      <c r="G57" s="85">
        <v>0.49840000000000001</v>
      </c>
      <c r="H57" s="85">
        <v>0.88729999999999998</v>
      </c>
      <c r="I57" s="43">
        <v>4.97</v>
      </c>
      <c r="J57" s="43">
        <v>5</v>
      </c>
      <c r="K57" s="44">
        <v>4.82</v>
      </c>
      <c r="L57" s="44">
        <v>0.15</v>
      </c>
      <c r="M57" s="86"/>
      <c r="N57" s="87"/>
      <c r="O57" s="88">
        <v>4.97</v>
      </c>
    </row>
    <row r="58" spans="1:15" x14ac:dyDescent="0.2">
      <c r="A58" s="38">
        <v>560087</v>
      </c>
      <c r="B58" s="39" t="s">
        <v>92</v>
      </c>
      <c r="C58" s="40">
        <v>1366</v>
      </c>
      <c r="D58" s="40">
        <v>0</v>
      </c>
      <c r="E58" s="84">
        <v>5744</v>
      </c>
      <c r="F58" s="84">
        <v>0</v>
      </c>
      <c r="G58" s="85">
        <v>0.23780000000000001</v>
      </c>
      <c r="H58" s="85">
        <v>0</v>
      </c>
      <c r="I58" s="43">
        <v>2.33</v>
      </c>
      <c r="J58" s="43">
        <v>0</v>
      </c>
      <c r="K58" s="44">
        <v>2.33</v>
      </c>
      <c r="L58" s="44">
        <v>0</v>
      </c>
      <c r="M58" s="86"/>
      <c r="N58" s="87"/>
      <c r="O58" s="88">
        <v>2.33</v>
      </c>
    </row>
    <row r="59" spans="1:15" ht="25.5" x14ac:dyDescent="0.2">
      <c r="A59" s="38">
        <v>560088</v>
      </c>
      <c r="B59" s="39" t="s">
        <v>93</v>
      </c>
      <c r="C59" s="40">
        <v>510</v>
      </c>
      <c r="D59" s="40">
        <v>0</v>
      </c>
      <c r="E59" s="84">
        <v>1364</v>
      </c>
      <c r="F59" s="84">
        <v>0</v>
      </c>
      <c r="G59" s="85">
        <v>0.37390000000000001</v>
      </c>
      <c r="H59" s="85">
        <v>0</v>
      </c>
      <c r="I59" s="43">
        <v>3.71</v>
      </c>
      <c r="J59" s="43">
        <v>0</v>
      </c>
      <c r="K59" s="44">
        <v>3.71</v>
      </c>
      <c r="L59" s="44">
        <v>0</v>
      </c>
      <c r="M59" s="86"/>
      <c r="N59" s="87"/>
      <c r="O59" s="88">
        <v>3.71</v>
      </c>
    </row>
    <row r="60" spans="1:15" ht="25.5" x14ac:dyDescent="0.2">
      <c r="A60" s="38">
        <v>560089</v>
      </c>
      <c r="B60" s="39" t="s">
        <v>94</v>
      </c>
      <c r="C60" s="40">
        <v>447</v>
      </c>
      <c r="D60" s="40">
        <v>0</v>
      </c>
      <c r="E60" s="84">
        <v>867</v>
      </c>
      <c r="F60" s="84">
        <v>0</v>
      </c>
      <c r="G60" s="85">
        <v>0.51559999999999995</v>
      </c>
      <c r="H60" s="85">
        <v>0</v>
      </c>
      <c r="I60" s="43">
        <v>5</v>
      </c>
      <c r="J60" s="43">
        <v>0</v>
      </c>
      <c r="K60" s="44">
        <v>5</v>
      </c>
      <c r="L60" s="44">
        <v>0</v>
      </c>
      <c r="M60" s="86"/>
      <c r="N60" s="87"/>
      <c r="O60" s="88">
        <v>5</v>
      </c>
    </row>
    <row r="61" spans="1:15" ht="25.5" x14ac:dyDescent="0.2">
      <c r="A61" s="38">
        <v>560096</v>
      </c>
      <c r="B61" s="39" t="s">
        <v>95</v>
      </c>
      <c r="C61" s="40">
        <v>1</v>
      </c>
      <c r="D61" s="40">
        <v>5</v>
      </c>
      <c r="E61" s="84">
        <v>138</v>
      </c>
      <c r="F61" s="84">
        <v>20</v>
      </c>
      <c r="G61" s="85">
        <v>7.1999999999999998E-3</v>
      </c>
      <c r="H61" s="85">
        <v>0.25</v>
      </c>
      <c r="I61" s="43">
        <v>0</v>
      </c>
      <c r="J61" s="43">
        <v>2.69</v>
      </c>
      <c r="K61" s="44">
        <v>0</v>
      </c>
      <c r="L61" s="44">
        <v>0.16</v>
      </c>
      <c r="M61" s="86"/>
      <c r="N61" s="87"/>
      <c r="O61" s="88">
        <v>0.16</v>
      </c>
    </row>
    <row r="62" spans="1:15" x14ac:dyDescent="0.2">
      <c r="A62" s="38">
        <v>560098</v>
      </c>
      <c r="B62" s="39" t="s">
        <v>96</v>
      </c>
      <c r="C62" s="40">
        <v>175</v>
      </c>
      <c r="D62" s="40">
        <v>0</v>
      </c>
      <c r="E62" s="84">
        <v>1464</v>
      </c>
      <c r="F62" s="84">
        <v>0</v>
      </c>
      <c r="G62" s="85">
        <v>0.1195</v>
      </c>
      <c r="H62" s="85">
        <v>0</v>
      </c>
      <c r="I62" s="43">
        <v>1.1399999999999999</v>
      </c>
      <c r="J62" s="43">
        <v>0</v>
      </c>
      <c r="K62" s="44">
        <v>1.1399999999999999</v>
      </c>
      <c r="L62" s="44">
        <v>0</v>
      </c>
      <c r="M62" s="86"/>
      <c r="N62" s="87"/>
      <c r="O62" s="88">
        <v>1.1399999999999999</v>
      </c>
    </row>
    <row r="63" spans="1:15" ht="25.5" x14ac:dyDescent="0.2">
      <c r="A63" s="38">
        <v>560099</v>
      </c>
      <c r="B63" s="39" t="s">
        <v>97</v>
      </c>
      <c r="C63" s="40">
        <v>0</v>
      </c>
      <c r="D63" s="40">
        <v>2</v>
      </c>
      <c r="E63" s="84">
        <v>610</v>
      </c>
      <c r="F63" s="84">
        <v>135</v>
      </c>
      <c r="G63" s="85">
        <v>0</v>
      </c>
      <c r="H63" s="85">
        <v>1.4800000000000001E-2</v>
      </c>
      <c r="I63" s="43">
        <v>0</v>
      </c>
      <c r="J63" s="43">
        <v>0</v>
      </c>
      <c r="K63" s="44">
        <v>0</v>
      </c>
      <c r="L63" s="44">
        <v>0</v>
      </c>
      <c r="M63" s="86"/>
      <c r="N63" s="87"/>
      <c r="O63" s="88">
        <v>0</v>
      </c>
    </row>
    <row r="64" spans="1:15" ht="38.25" x14ac:dyDescent="0.2">
      <c r="A64" s="38">
        <v>560206</v>
      </c>
      <c r="B64" s="39" t="s">
        <v>98</v>
      </c>
      <c r="C64" s="40">
        <v>6931</v>
      </c>
      <c r="D64" s="40">
        <v>0</v>
      </c>
      <c r="E64" s="84">
        <v>18779</v>
      </c>
      <c r="F64" s="84">
        <v>220</v>
      </c>
      <c r="G64" s="85">
        <v>0.36909999999999998</v>
      </c>
      <c r="H64" s="85">
        <v>0</v>
      </c>
      <c r="I64" s="43">
        <v>3.66</v>
      </c>
      <c r="J64" s="43">
        <v>0</v>
      </c>
      <c r="K64" s="44">
        <v>3.66</v>
      </c>
      <c r="L64" s="44">
        <v>0</v>
      </c>
      <c r="M64" s="92"/>
      <c r="N64" s="87"/>
      <c r="O64" s="88">
        <v>3.66</v>
      </c>
    </row>
    <row r="65" spans="1:15" ht="38.25" x14ac:dyDescent="0.2">
      <c r="A65" s="38">
        <v>560214</v>
      </c>
      <c r="B65" s="39" t="s">
        <v>99</v>
      </c>
      <c r="C65" s="40">
        <v>7412</v>
      </c>
      <c r="D65" s="40">
        <v>11139</v>
      </c>
      <c r="E65" s="84">
        <v>20036</v>
      </c>
      <c r="F65" s="84">
        <v>40506</v>
      </c>
      <c r="G65" s="85">
        <v>0.36990000000000001</v>
      </c>
      <c r="H65" s="85">
        <v>0.27500000000000002</v>
      </c>
      <c r="I65" s="43">
        <v>3.67</v>
      </c>
      <c r="J65" s="43">
        <v>2.98</v>
      </c>
      <c r="K65" s="44">
        <v>0</v>
      </c>
      <c r="L65" s="44">
        <v>0.72</v>
      </c>
      <c r="M65" s="91">
        <v>1</v>
      </c>
      <c r="N65" s="87"/>
      <c r="O65" s="88">
        <v>0.72</v>
      </c>
    </row>
    <row r="66" spans="1:15" s="59" customFormat="1" x14ac:dyDescent="0.2">
      <c r="A66" s="93"/>
      <c r="B66" s="94" t="s">
        <v>100</v>
      </c>
      <c r="C66" s="95">
        <v>165652</v>
      </c>
      <c r="D66" s="95">
        <v>238534</v>
      </c>
      <c r="E66" s="95">
        <v>363845</v>
      </c>
      <c r="F66" s="95">
        <v>665221</v>
      </c>
      <c r="G66" s="85">
        <v>0.45529999999999998</v>
      </c>
      <c r="H66" s="85">
        <v>0.35859999999999997</v>
      </c>
      <c r="I66" s="96"/>
      <c r="J66" s="96"/>
      <c r="K66" s="33"/>
      <c r="L66" s="33"/>
      <c r="M66" s="96"/>
      <c r="N66" s="96"/>
      <c r="O66" s="96"/>
    </row>
  </sheetData>
  <mergeCells count="12">
    <mergeCell ref="K1:O1"/>
    <mergeCell ref="K4:L4"/>
    <mergeCell ref="M4:N4"/>
    <mergeCell ref="A2:K2"/>
    <mergeCell ref="A3:K3"/>
    <mergeCell ref="M3:O3"/>
    <mergeCell ref="A4:A5"/>
    <mergeCell ref="B4:B5"/>
    <mergeCell ref="C4:D4"/>
    <mergeCell ref="E4:F4"/>
    <mergeCell ref="G4:H4"/>
    <mergeCell ref="I4:J4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6"/>
  <sheetViews>
    <sheetView view="pageBreakPreview" zoomScale="112" zoomScaleNormal="100" zoomScaleSheetLayoutView="112" workbookViewId="0">
      <pane xSplit="2" ySplit="5" topLeftCell="E6" activePane="bottomRight" state="frozen"/>
      <selection pane="topRight" activeCell="C1" sqref="C1"/>
      <selection pane="bottomLeft" activeCell="A6" sqref="A6"/>
      <selection pane="bottomRight" activeCell="T8" sqref="T8"/>
    </sheetView>
  </sheetViews>
  <sheetFormatPr defaultRowHeight="12.75" x14ac:dyDescent="0.2"/>
  <cols>
    <col min="1" max="1" width="10.33203125" style="1" customWidth="1"/>
    <col min="2" max="2" width="34.83203125" customWidth="1"/>
    <col min="3" max="3" width="13.6640625" customWidth="1"/>
    <col min="4" max="4" width="14" customWidth="1"/>
    <col min="5" max="5" width="15.6640625" customWidth="1"/>
    <col min="6" max="6" width="14" customWidth="1"/>
    <col min="7" max="7" width="14.33203125" style="74" customWidth="1"/>
    <col min="8" max="8" width="16.5" style="74" customWidth="1"/>
    <col min="9" max="9" width="16.33203125" style="59" customWidth="1"/>
    <col min="10" max="10" width="12.6640625" style="59" customWidth="1"/>
    <col min="11" max="11" width="12" style="28" customWidth="1"/>
    <col min="12" max="12" width="13" style="29" customWidth="1"/>
    <col min="13" max="13" width="12.1640625" style="61" customWidth="1"/>
    <col min="14" max="14" width="9.1640625" style="61" customWidth="1"/>
    <col min="15" max="15" width="15.83203125" style="59" customWidth="1"/>
    <col min="16" max="17" width="9.33203125" hidden="1" customWidth="1"/>
    <col min="255" max="255" width="8.1640625" bestFit="1" customWidth="1"/>
    <col min="256" max="256" width="34.83203125" customWidth="1"/>
    <col min="257" max="257" width="12" customWidth="1"/>
    <col min="258" max="258" width="11.83203125" customWidth="1"/>
    <col min="259" max="259" width="12.6640625" customWidth="1"/>
    <col min="260" max="260" width="12" customWidth="1"/>
    <col min="261" max="261" width="11" customWidth="1"/>
    <col min="262" max="262" width="11.1640625" customWidth="1"/>
    <col min="263" max="263" width="12.5" customWidth="1"/>
    <col min="264" max="264" width="9.83203125" customWidth="1"/>
    <col min="265" max="265" width="12" customWidth="1"/>
    <col min="266" max="266" width="13" customWidth="1"/>
    <col min="267" max="267" width="12.1640625" customWidth="1"/>
    <col min="268" max="268" width="8.5" customWidth="1"/>
    <col min="269" max="269" width="14" customWidth="1"/>
    <col min="511" max="511" width="8.1640625" bestFit="1" customWidth="1"/>
    <col min="512" max="512" width="34.83203125" customWidth="1"/>
    <col min="513" max="513" width="12" customWidth="1"/>
    <col min="514" max="514" width="11.83203125" customWidth="1"/>
    <col min="515" max="515" width="12.6640625" customWidth="1"/>
    <col min="516" max="516" width="12" customWidth="1"/>
    <col min="517" max="517" width="11" customWidth="1"/>
    <col min="518" max="518" width="11.1640625" customWidth="1"/>
    <col min="519" max="519" width="12.5" customWidth="1"/>
    <col min="520" max="520" width="9.83203125" customWidth="1"/>
    <col min="521" max="521" width="12" customWidth="1"/>
    <col min="522" max="522" width="13" customWidth="1"/>
    <col min="523" max="523" width="12.1640625" customWidth="1"/>
    <col min="524" max="524" width="8.5" customWidth="1"/>
    <col min="525" max="525" width="14" customWidth="1"/>
    <col min="767" max="767" width="8.1640625" bestFit="1" customWidth="1"/>
    <col min="768" max="768" width="34.83203125" customWidth="1"/>
    <col min="769" max="769" width="12" customWidth="1"/>
    <col min="770" max="770" width="11.83203125" customWidth="1"/>
    <col min="771" max="771" width="12.6640625" customWidth="1"/>
    <col min="772" max="772" width="12" customWidth="1"/>
    <col min="773" max="773" width="11" customWidth="1"/>
    <col min="774" max="774" width="11.1640625" customWidth="1"/>
    <col min="775" max="775" width="12.5" customWidth="1"/>
    <col min="776" max="776" width="9.83203125" customWidth="1"/>
    <col min="777" max="777" width="12" customWidth="1"/>
    <col min="778" max="778" width="13" customWidth="1"/>
    <col min="779" max="779" width="12.1640625" customWidth="1"/>
    <col min="780" max="780" width="8.5" customWidth="1"/>
    <col min="781" max="781" width="14" customWidth="1"/>
    <col min="1023" max="1023" width="8.1640625" bestFit="1" customWidth="1"/>
    <col min="1024" max="1024" width="34.83203125" customWidth="1"/>
    <col min="1025" max="1025" width="12" customWidth="1"/>
    <col min="1026" max="1026" width="11.83203125" customWidth="1"/>
    <col min="1027" max="1027" width="12.6640625" customWidth="1"/>
    <col min="1028" max="1028" width="12" customWidth="1"/>
    <col min="1029" max="1029" width="11" customWidth="1"/>
    <col min="1030" max="1030" width="11.1640625" customWidth="1"/>
    <col min="1031" max="1031" width="12.5" customWidth="1"/>
    <col min="1032" max="1032" width="9.83203125" customWidth="1"/>
    <col min="1033" max="1033" width="12" customWidth="1"/>
    <col min="1034" max="1034" width="13" customWidth="1"/>
    <col min="1035" max="1035" width="12.1640625" customWidth="1"/>
    <col min="1036" max="1036" width="8.5" customWidth="1"/>
    <col min="1037" max="1037" width="14" customWidth="1"/>
    <col min="1279" max="1279" width="8.1640625" bestFit="1" customWidth="1"/>
    <col min="1280" max="1280" width="34.83203125" customWidth="1"/>
    <col min="1281" max="1281" width="12" customWidth="1"/>
    <col min="1282" max="1282" width="11.83203125" customWidth="1"/>
    <col min="1283" max="1283" width="12.6640625" customWidth="1"/>
    <col min="1284" max="1284" width="12" customWidth="1"/>
    <col min="1285" max="1285" width="11" customWidth="1"/>
    <col min="1286" max="1286" width="11.1640625" customWidth="1"/>
    <col min="1287" max="1287" width="12.5" customWidth="1"/>
    <col min="1288" max="1288" width="9.83203125" customWidth="1"/>
    <col min="1289" max="1289" width="12" customWidth="1"/>
    <col min="1290" max="1290" width="13" customWidth="1"/>
    <col min="1291" max="1291" width="12.1640625" customWidth="1"/>
    <col min="1292" max="1292" width="8.5" customWidth="1"/>
    <col min="1293" max="1293" width="14" customWidth="1"/>
    <col min="1535" max="1535" width="8.1640625" bestFit="1" customWidth="1"/>
    <col min="1536" max="1536" width="34.83203125" customWidth="1"/>
    <col min="1537" max="1537" width="12" customWidth="1"/>
    <col min="1538" max="1538" width="11.83203125" customWidth="1"/>
    <col min="1539" max="1539" width="12.6640625" customWidth="1"/>
    <col min="1540" max="1540" width="12" customWidth="1"/>
    <col min="1541" max="1541" width="11" customWidth="1"/>
    <col min="1542" max="1542" width="11.1640625" customWidth="1"/>
    <col min="1543" max="1543" width="12.5" customWidth="1"/>
    <col min="1544" max="1544" width="9.83203125" customWidth="1"/>
    <col min="1545" max="1545" width="12" customWidth="1"/>
    <col min="1546" max="1546" width="13" customWidth="1"/>
    <col min="1547" max="1547" width="12.1640625" customWidth="1"/>
    <col min="1548" max="1548" width="8.5" customWidth="1"/>
    <col min="1549" max="1549" width="14" customWidth="1"/>
    <col min="1791" max="1791" width="8.1640625" bestFit="1" customWidth="1"/>
    <col min="1792" max="1792" width="34.83203125" customWidth="1"/>
    <col min="1793" max="1793" width="12" customWidth="1"/>
    <col min="1794" max="1794" width="11.83203125" customWidth="1"/>
    <col min="1795" max="1795" width="12.6640625" customWidth="1"/>
    <col min="1796" max="1796" width="12" customWidth="1"/>
    <col min="1797" max="1797" width="11" customWidth="1"/>
    <col min="1798" max="1798" width="11.1640625" customWidth="1"/>
    <col min="1799" max="1799" width="12.5" customWidth="1"/>
    <col min="1800" max="1800" width="9.83203125" customWidth="1"/>
    <col min="1801" max="1801" width="12" customWidth="1"/>
    <col min="1802" max="1802" width="13" customWidth="1"/>
    <col min="1803" max="1803" width="12.1640625" customWidth="1"/>
    <col min="1804" max="1804" width="8.5" customWidth="1"/>
    <col min="1805" max="1805" width="14" customWidth="1"/>
    <col min="2047" max="2047" width="8.1640625" bestFit="1" customWidth="1"/>
    <col min="2048" max="2048" width="34.83203125" customWidth="1"/>
    <col min="2049" max="2049" width="12" customWidth="1"/>
    <col min="2050" max="2050" width="11.83203125" customWidth="1"/>
    <col min="2051" max="2051" width="12.6640625" customWidth="1"/>
    <col min="2052" max="2052" width="12" customWidth="1"/>
    <col min="2053" max="2053" width="11" customWidth="1"/>
    <col min="2054" max="2054" width="11.1640625" customWidth="1"/>
    <col min="2055" max="2055" width="12.5" customWidth="1"/>
    <col min="2056" max="2056" width="9.83203125" customWidth="1"/>
    <col min="2057" max="2057" width="12" customWidth="1"/>
    <col min="2058" max="2058" width="13" customWidth="1"/>
    <col min="2059" max="2059" width="12.1640625" customWidth="1"/>
    <col min="2060" max="2060" width="8.5" customWidth="1"/>
    <col min="2061" max="2061" width="14" customWidth="1"/>
    <col min="2303" max="2303" width="8.1640625" bestFit="1" customWidth="1"/>
    <col min="2304" max="2304" width="34.83203125" customWidth="1"/>
    <col min="2305" max="2305" width="12" customWidth="1"/>
    <col min="2306" max="2306" width="11.83203125" customWidth="1"/>
    <col min="2307" max="2307" width="12.6640625" customWidth="1"/>
    <col min="2308" max="2308" width="12" customWidth="1"/>
    <col min="2309" max="2309" width="11" customWidth="1"/>
    <col min="2310" max="2310" width="11.1640625" customWidth="1"/>
    <col min="2311" max="2311" width="12.5" customWidth="1"/>
    <col min="2312" max="2312" width="9.83203125" customWidth="1"/>
    <col min="2313" max="2313" width="12" customWidth="1"/>
    <col min="2314" max="2314" width="13" customWidth="1"/>
    <col min="2315" max="2315" width="12.1640625" customWidth="1"/>
    <col min="2316" max="2316" width="8.5" customWidth="1"/>
    <col min="2317" max="2317" width="14" customWidth="1"/>
    <col min="2559" max="2559" width="8.1640625" bestFit="1" customWidth="1"/>
    <col min="2560" max="2560" width="34.83203125" customWidth="1"/>
    <col min="2561" max="2561" width="12" customWidth="1"/>
    <col min="2562" max="2562" width="11.83203125" customWidth="1"/>
    <col min="2563" max="2563" width="12.6640625" customWidth="1"/>
    <col min="2564" max="2564" width="12" customWidth="1"/>
    <col min="2565" max="2565" width="11" customWidth="1"/>
    <col min="2566" max="2566" width="11.1640625" customWidth="1"/>
    <col min="2567" max="2567" width="12.5" customWidth="1"/>
    <col min="2568" max="2568" width="9.83203125" customWidth="1"/>
    <col min="2569" max="2569" width="12" customWidth="1"/>
    <col min="2570" max="2570" width="13" customWidth="1"/>
    <col min="2571" max="2571" width="12.1640625" customWidth="1"/>
    <col min="2572" max="2572" width="8.5" customWidth="1"/>
    <col min="2573" max="2573" width="14" customWidth="1"/>
    <col min="2815" max="2815" width="8.1640625" bestFit="1" customWidth="1"/>
    <col min="2816" max="2816" width="34.83203125" customWidth="1"/>
    <col min="2817" max="2817" width="12" customWidth="1"/>
    <col min="2818" max="2818" width="11.83203125" customWidth="1"/>
    <col min="2819" max="2819" width="12.6640625" customWidth="1"/>
    <col min="2820" max="2820" width="12" customWidth="1"/>
    <col min="2821" max="2821" width="11" customWidth="1"/>
    <col min="2822" max="2822" width="11.1640625" customWidth="1"/>
    <col min="2823" max="2823" width="12.5" customWidth="1"/>
    <col min="2824" max="2824" width="9.83203125" customWidth="1"/>
    <col min="2825" max="2825" width="12" customWidth="1"/>
    <col min="2826" max="2826" width="13" customWidth="1"/>
    <col min="2827" max="2827" width="12.1640625" customWidth="1"/>
    <col min="2828" max="2828" width="8.5" customWidth="1"/>
    <col min="2829" max="2829" width="14" customWidth="1"/>
    <col min="3071" max="3071" width="8.1640625" bestFit="1" customWidth="1"/>
    <col min="3072" max="3072" width="34.83203125" customWidth="1"/>
    <col min="3073" max="3073" width="12" customWidth="1"/>
    <col min="3074" max="3074" width="11.83203125" customWidth="1"/>
    <col min="3075" max="3075" width="12.6640625" customWidth="1"/>
    <col min="3076" max="3076" width="12" customWidth="1"/>
    <col min="3077" max="3077" width="11" customWidth="1"/>
    <col min="3078" max="3078" width="11.1640625" customWidth="1"/>
    <col min="3079" max="3079" width="12.5" customWidth="1"/>
    <col min="3080" max="3080" width="9.83203125" customWidth="1"/>
    <col min="3081" max="3081" width="12" customWidth="1"/>
    <col min="3082" max="3082" width="13" customWidth="1"/>
    <col min="3083" max="3083" width="12.1640625" customWidth="1"/>
    <col min="3084" max="3084" width="8.5" customWidth="1"/>
    <col min="3085" max="3085" width="14" customWidth="1"/>
    <col min="3327" max="3327" width="8.1640625" bestFit="1" customWidth="1"/>
    <col min="3328" max="3328" width="34.83203125" customWidth="1"/>
    <col min="3329" max="3329" width="12" customWidth="1"/>
    <col min="3330" max="3330" width="11.83203125" customWidth="1"/>
    <col min="3331" max="3331" width="12.6640625" customWidth="1"/>
    <col min="3332" max="3332" width="12" customWidth="1"/>
    <col min="3333" max="3333" width="11" customWidth="1"/>
    <col min="3334" max="3334" width="11.1640625" customWidth="1"/>
    <col min="3335" max="3335" width="12.5" customWidth="1"/>
    <col min="3336" max="3336" width="9.83203125" customWidth="1"/>
    <col min="3337" max="3337" width="12" customWidth="1"/>
    <col min="3338" max="3338" width="13" customWidth="1"/>
    <col min="3339" max="3339" width="12.1640625" customWidth="1"/>
    <col min="3340" max="3340" width="8.5" customWidth="1"/>
    <col min="3341" max="3341" width="14" customWidth="1"/>
    <col min="3583" max="3583" width="8.1640625" bestFit="1" customWidth="1"/>
    <col min="3584" max="3584" width="34.83203125" customWidth="1"/>
    <col min="3585" max="3585" width="12" customWidth="1"/>
    <col min="3586" max="3586" width="11.83203125" customWidth="1"/>
    <col min="3587" max="3587" width="12.6640625" customWidth="1"/>
    <col min="3588" max="3588" width="12" customWidth="1"/>
    <col min="3589" max="3589" width="11" customWidth="1"/>
    <col min="3590" max="3590" width="11.1640625" customWidth="1"/>
    <col min="3591" max="3591" width="12.5" customWidth="1"/>
    <col min="3592" max="3592" width="9.83203125" customWidth="1"/>
    <col min="3593" max="3593" width="12" customWidth="1"/>
    <col min="3594" max="3594" width="13" customWidth="1"/>
    <col min="3595" max="3595" width="12.1640625" customWidth="1"/>
    <col min="3596" max="3596" width="8.5" customWidth="1"/>
    <col min="3597" max="3597" width="14" customWidth="1"/>
    <col min="3839" max="3839" width="8.1640625" bestFit="1" customWidth="1"/>
    <col min="3840" max="3840" width="34.83203125" customWidth="1"/>
    <col min="3841" max="3841" width="12" customWidth="1"/>
    <col min="3842" max="3842" width="11.83203125" customWidth="1"/>
    <col min="3843" max="3843" width="12.6640625" customWidth="1"/>
    <col min="3844" max="3844" width="12" customWidth="1"/>
    <col min="3845" max="3845" width="11" customWidth="1"/>
    <col min="3846" max="3846" width="11.1640625" customWidth="1"/>
    <col min="3847" max="3847" width="12.5" customWidth="1"/>
    <col min="3848" max="3848" width="9.83203125" customWidth="1"/>
    <col min="3849" max="3849" width="12" customWidth="1"/>
    <col min="3850" max="3850" width="13" customWidth="1"/>
    <col min="3851" max="3851" width="12.1640625" customWidth="1"/>
    <col min="3852" max="3852" width="8.5" customWidth="1"/>
    <col min="3853" max="3853" width="14" customWidth="1"/>
    <col min="4095" max="4095" width="8.1640625" bestFit="1" customWidth="1"/>
    <col min="4096" max="4096" width="34.83203125" customWidth="1"/>
    <col min="4097" max="4097" width="12" customWidth="1"/>
    <col min="4098" max="4098" width="11.83203125" customWidth="1"/>
    <col min="4099" max="4099" width="12.6640625" customWidth="1"/>
    <col min="4100" max="4100" width="12" customWidth="1"/>
    <col min="4101" max="4101" width="11" customWidth="1"/>
    <col min="4102" max="4102" width="11.1640625" customWidth="1"/>
    <col min="4103" max="4103" width="12.5" customWidth="1"/>
    <col min="4104" max="4104" width="9.83203125" customWidth="1"/>
    <col min="4105" max="4105" width="12" customWidth="1"/>
    <col min="4106" max="4106" width="13" customWidth="1"/>
    <col min="4107" max="4107" width="12.1640625" customWidth="1"/>
    <col min="4108" max="4108" width="8.5" customWidth="1"/>
    <col min="4109" max="4109" width="14" customWidth="1"/>
    <col min="4351" max="4351" width="8.1640625" bestFit="1" customWidth="1"/>
    <col min="4352" max="4352" width="34.83203125" customWidth="1"/>
    <col min="4353" max="4353" width="12" customWidth="1"/>
    <col min="4354" max="4354" width="11.83203125" customWidth="1"/>
    <col min="4355" max="4355" width="12.6640625" customWidth="1"/>
    <col min="4356" max="4356" width="12" customWidth="1"/>
    <col min="4357" max="4357" width="11" customWidth="1"/>
    <col min="4358" max="4358" width="11.1640625" customWidth="1"/>
    <col min="4359" max="4359" width="12.5" customWidth="1"/>
    <col min="4360" max="4360" width="9.83203125" customWidth="1"/>
    <col min="4361" max="4361" width="12" customWidth="1"/>
    <col min="4362" max="4362" width="13" customWidth="1"/>
    <col min="4363" max="4363" width="12.1640625" customWidth="1"/>
    <col min="4364" max="4364" width="8.5" customWidth="1"/>
    <col min="4365" max="4365" width="14" customWidth="1"/>
    <col min="4607" max="4607" width="8.1640625" bestFit="1" customWidth="1"/>
    <col min="4608" max="4608" width="34.83203125" customWidth="1"/>
    <col min="4609" max="4609" width="12" customWidth="1"/>
    <col min="4610" max="4610" width="11.83203125" customWidth="1"/>
    <col min="4611" max="4611" width="12.6640625" customWidth="1"/>
    <col min="4612" max="4612" width="12" customWidth="1"/>
    <col min="4613" max="4613" width="11" customWidth="1"/>
    <col min="4614" max="4614" width="11.1640625" customWidth="1"/>
    <col min="4615" max="4615" width="12.5" customWidth="1"/>
    <col min="4616" max="4616" width="9.83203125" customWidth="1"/>
    <col min="4617" max="4617" width="12" customWidth="1"/>
    <col min="4618" max="4618" width="13" customWidth="1"/>
    <col min="4619" max="4619" width="12.1640625" customWidth="1"/>
    <col min="4620" max="4620" width="8.5" customWidth="1"/>
    <col min="4621" max="4621" width="14" customWidth="1"/>
    <col min="4863" max="4863" width="8.1640625" bestFit="1" customWidth="1"/>
    <col min="4864" max="4864" width="34.83203125" customWidth="1"/>
    <col min="4865" max="4865" width="12" customWidth="1"/>
    <col min="4866" max="4866" width="11.83203125" customWidth="1"/>
    <col min="4867" max="4867" width="12.6640625" customWidth="1"/>
    <col min="4868" max="4868" width="12" customWidth="1"/>
    <col min="4869" max="4869" width="11" customWidth="1"/>
    <col min="4870" max="4870" width="11.1640625" customWidth="1"/>
    <col min="4871" max="4871" width="12.5" customWidth="1"/>
    <col min="4872" max="4872" width="9.83203125" customWidth="1"/>
    <col min="4873" max="4873" width="12" customWidth="1"/>
    <col min="4874" max="4874" width="13" customWidth="1"/>
    <col min="4875" max="4875" width="12.1640625" customWidth="1"/>
    <col min="4876" max="4876" width="8.5" customWidth="1"/>
    <col min="4877" max="4877" width="14" customWidth="1"/>
    <col min="5119" max="5119" width="8.1640625" bestFit="1" customWidth="1"/>
    <col min="5120" max="5120" width="34.83203125" customWidth="1"/>
    <col min="5121" max="5121" width="12" customWidth="1"/>
    <col min="5122" max="5122" width="11.83203125" customWidth="1"/>
    <col min="5123" max="5123" width="12.6640625" customWidth="1"/>
    <col min="5124" max="5124" width="12" customWidth="1"/>
    <col min="5125" max="5125" width="11" customWidth="1"/>
    <col min="5126" max="5126" width="11.1640625" customWidth="1"/>
    <col min="5127" max="5127" width="12.5" customWidth="1"/>
    <col min="5128" max="5128" width="9.83203125" customWidth="1"/>
    <col min="5129" max="5129" width="12" customWidth="1"/>
    <col min="5130" max="5130" width="13" customWidth="1"/>
    <col min="5131" max="5131" width="12.1640625" customWidth="1"/>
    <col min="5132" max="5132" width="8.5" customWidth="1"/>
    <col min="5133" max="5133" width="14" customWidth="1"/>
    <col min="5375" max="5375" width="8.1640625" bestFit="1" customWidth="1"/>
    <col min="5376" max="5376" width="34.83203125" customWidth="1"/>
    <col min="5377" max="5377" width="12" customWidth="1"/>
    <col min="5378" max="5378" width="11.83203125" customWidth="1"/>
    <col min="5379" max="5379" width="12.6640625" customWidth="1"/>
    <col min="5380" max="5380" width="12" customWidth="1"/>
    <col min="5381" max="5381" width="11" customWidth="1"/>
    <col min="5382" max="5382" width="11.1640625" customWidth="1"/>
    <col min="5383" max="5383" width="12.5" customWidth="1"/>
    <col min="5384" max="5384" width="9.83203125" customWidth="1"/>
    <col min="5385" max="5385" width="12" customWidth="1"/>
    <col min="5386" max="5386" width="13" customWidth="1"/>
    <col min="5387" max="5387" width="12.1640625" customWidth="1"/>
    <col min="5388" max="5388" width="8.5" customWidth="1"/>
    <col min="5389" max="5389" width="14" customWidth="1"/>
    <col min="5631" max="5631" width="8.1640625" bestFit="1" customWidth="1"/>
    <col min="5632" max="5632" width="34.83203125" customWidth="1"/>
    <col min="5633" max="5633" width="12" customWidth="1"/>
    <col min="5634" max="5634" width="11.83203125" customWidth="1"/>
    <col min="5635" max="5635" width="12.6640625" customWidth="1"/>
    <col min="5636" max="5636" width="12" customWidth="1"/>
    <col min="5637" max="5637" width="11" customWidth="1"/>
    <col min="5638" max="5638" width="11.1640625" customWidth="1"/>
    <col min="5639" max="5639" width="12.5" customWidth="1"/>
    <col min="5640" max="5640" width="9.83203125" customWidth="1"/>
    <col min="5641" max="5641" width="12" customWidth="1"/>
    <col min="5642" max="5642" width="13" customWidth="1"/>
    <col min="5643" max="5643" width="12.1640625" customWidth="1"/>
    <col min="5644" max="5644" width="8.5" customWidth="1"/>
    <col min="5645" max="5645" width="14" customWidth="1"/>
    <col min="5887" max="5887" width="8.1640625" bestFit="1" customWidth="1"/>
    <col min="5888" max="5888" width="34.83203125" customWidth="1"/>
    <col min="5889" max="5889" width="12" customWidth="1"/>
    <col min="5890" max="5890" width="11.83203125" customWidth="1"/>
    <col min="5891" max="5891" width="12.6640625" customWidth="1"/>
    <col min="5892" max="5892" width="12" customWidth="1"/>
    <col min="5893" max="5893" width="11" customWidth="1"/>
    <col min="5894" max="5894" width="11.1640625" customWidth="1"/>
    <col min="5895" max="5895" width="12.5" customWidth="1"/>
    <col min="5896" max="5896" width="9.83203125" customWidth="1"/>
    <col min="5897" max="5897" width="12" customWidth="1"/>
    <col min="5898" max="5898" width="13" customWidth="1"/>
    <col min="5899" max="5899" width="12.1640625" customWidth="1"/>
    <col min="5900" max="5900" width="8.5" customWidth="1"/>
    <col min="5901" max="5901" width="14" customWidth="1"/>
    <col min="6143" max="6143" width="8.1640625" bestFit="1" customWidth="1"/>
    <col min="6144" max="6144" width="34.83203125" customWidth="1"/>
    <col min="6145" max="6145" width="12" customWidth="1"/>
    <col min="6146" max="6146" width="11.83203125" customWidth="1"/>
    <col min="6147" max="6147" width="12.6640625" customWidth="1"/>
    <col min="6148" max="6148" width="12" customWidth="1"/>
    <col min="6149" max="6149" width="11" customWidth="1"/>
    <col min="6150" max="6150" width="11.1640625" customWidth="1"/>
    <col min="6151" max="6151" width="12.5" customWidth="1"/>
    <col min="6152" max="6152" width="9.83203125" customWidth="1"/>
    <col min="6153" max="6153" width="12" customWidth="1"/>
    <col min="6154" max="6154" width="13" customWidth="1"/>
    <col min="6155" max="6155" width="12.1640625" customWidth="1"/>
    <col min="6156" max="6156" width="8.5" customWidth="1"/>
    <col min="6157" max="6157" width="14" customWidth="1"/>
    <col min="6399" max="6399" width="8.1640625" bestFit="1" customWidth="1"/>
    <col min="6400" max="6400" width="34.83203125" customWidth="1"/>
    <col min="6401" max="6401" width="12" customWidth="1"/>
    <col min="6402" max="6402" width="11.83203125" customWidth="1"/>
    <col min="6403" max="6403" width="12.6640625" customWidth="1"/>
    <col min="6404" max="6404" width="12" customWidth="1"/>
    <col min="6405" max="6405" width="11" customWidth="1"/>
    <col min="6406" max="6406" width="11.1640625" customWidth="1"/>
    <col min="6407" max="6407" width="12.5" customWidth="1"/>
    <col min="6408" max="6408" width="9.83203125" customWidth="1"/>
    <col min="6409" max="6409" width="12" customWidth="1"/>
    <col min="6410" max="6410" width="13" customWidth="1"/>
    <col min="6411" max="6411" width="12.1640625" customWidth="1"/>
    <col min="6412" max="6412" width="8.5" customWidth="1"/>
    <col min="6413" max="6413" width="14" customWidth="1"/>
    <col min="6655" max="6655" width="8.1640625" bestFit="1" customWidth="1"/>
    <col min="6656" max="6656" width="34.83203125" customWidth="1"/>
    <col min="6657" max="6657" width="12" customWidth="1"/>
    <col min="6658" max="6658" width="11.83203125" customWidth="1"/>
    <col min="6659" max="6659" width="12.6640625" customWidth="1"/>
    <col min="6660" max="6660" width="12" customWidth="1"/>
    <col min="6661" max="6661" width="11" customWidth="1"/>
    <col min="6662" max="6662" width="11.1640625" customWidth="1"/>
    <col min="6663" max="6663" width="12.5" customWidth="1"/>
    <col min="6664" max="6664" width="9.83203125" customWidth="1"/>
    <col min="6665" max="6665" width="12" customWidth="1"/>
    <col min="6666" max="6666" width="13" customWidth="1"/>
    <col min="6667" max="6667" width="12.1640625" customWidth="1"/>
    <col min="6668" max="6668" width="8.5" customWidth="1"/>
    <col min="6669" max="6669" width="14" customWidth="1"/>
    <col min="6911" max="6911" width="8.1640625" bestFit="1" customWidth="1"/>
    <col min="6912" max="6912" width="34.83203125" customWidth="1"/>
    <col min="6913" max="6913" width="12" customWidth="1"/>
    <col min="6914" max="6914" width="11.83203125" customWidth="1"/>
    <col min="6915" max="6915" width="12.6640625" customWidth="1"/>
    <col min="6916" max="6916" width="12" customWidth="1"/>
    <col min="6917" max="6917" width="11" customWidth="1"/>
    <col min="6918" max="6918" width="11.1640625" customWidth="1"/>
    <col min="6919" max="6919" width="12.5" customWidth="1"/>
    <col min="6920" max="6920" width="9.83203125" customWidth="1"/>
    <col min="6921" max="6921" width="12" customWidth="1"/>
    <col min="6922" max="6922" width="13" customWidth="1"/>
    <col min="6923" max="6923" width="12.1640625" customWidth="1"/>
    <col min="6924" max="6924" width="8.5" customWidth="1"/>
    <col min="6925" max="6925" width="14" customWidth="1"/>
    <col min="7167" max="7167" width="8.1640625" bestFit="1" customWidth="1"/>
    <col min="7168" max="7168" width="34.83203125" customWidth="1"/>
    <col min="7169" max="7169" width="12" customWidth="1"/>
    <col min="7170" max="7170" width="11.83203125" customWidth="1"/>
    <col min="7171" max="7171" width="12.6640625" customWidth="1"/>
    <col min="7172" max="7172" width="12" customWidth="1"/>
    <col min="7173" max="7173" width="11" customWidth="1"/>
    <col min="7174" max="7174" width="11.1640625" customWidth="1"/>
    <col min="7175" max="7175" width="12.5" customWidth="1"/>
    <col min="7176" max="7176" width="9.83203125" customWidth="1"/>
    <col min="7177" max="7177" width="12" customWidth="1"/>
    <col min="7178" max="7178" width="13" customWidth="1"/>
    <col min="7179" max="7179" width="12.1640625" customWidth="1"/>
    <col min="7180" max="7180" width="8.5" customWidth="1"/>
    <col min="7181" max="7181" width="14" customWidth="1"/>
    <col min="7423" max="7423" width="8.1640625" bestFit="1" customWidth="1"/>
    <col min="7424" max="7424" width="34.83203125" customWidth="1"/>
    <col min="7425" max="7425" width="12" customWidth="1"/>
    <col min="7426" max="7426" width="11.83203125" customWidth="1"/>
    <col min="7427" max="7427" width="12.6640625" customWidth="1"/>
    <col min="7428" max="7428" width="12" customWidth="1"/>
    <col min="7429" max="7429" width="11" customWidth="1"/>
    <col min="7430" max="7430" width="11.1640625" customWidth="1"/>
    <col min="7431" max="7431" width="12.5" customWidth="1"/>
    <col min="7432" max="7432" width="9.83203125" customWidth="1"/>
    <col min="7433" max="7433" width="12" customWidth="1"/>
    <col min="7434" max="7434" width="13" customWidth="1"/>
    <col min="7435" max="7435" width="12.1640625" customWidth="1"/>
    <col min="7436" max="7436" width="8.5" customWidth="1"/>
    <col min="7437" max="7437" width="14" customWidth="1"/>
    <col min="7679" max="7679" width="8.1640625" bestFit="1" customWidth="1"/>
    <col min="7680" max="7680" width="34.83203125" customWidth="1"/>
    <col min="7681" max="7681" width="12" customWidth="1"/>
    <col min="7682" max="7682" width="11.83203125" customWidth="1"/>
    <col min="7683" max="7683" width="12.6640625" customWidth="1"/>
    <col min="7684" max="7684" width="12" customWidth="1"/>
    <col min="7685" max="7685" width="11" customWidth="1"/>
    <col min="7686" max="7686" width="11.1640625" customWidth="1"/>
    <col min="7687" max="7687" width="12.5" customWidth="1"/>
    <col min="7688" max="7688" width="9.83203125" customWidth="1"/>
    <col min="7689" max="7689" width="12" customWidth="1"/>
    <col min="7690" max="7690" width="13" customWidth="1"/>
    <col min="7691" max="7691" width="12.1640625" customWidth="1"/>
    <col min="7692" max="7692" width="8.5" customWidth="1"/>
    <col min="7693" max="7693" width="14" customWidth="1"/>
    <col min="7935" max="7935" width="8.1640625" bestFit="1" customWidth="1"/>
    <col min="7936" max="7936" width="34.83203125" customWidth="1"/>
    <col min="7937" max="7937" width="12" customWidth="1"/>
    <col min="7938" max="7938" width="11.83203125" customWidth="1"/>
    <col min="7939" max="7939" width="12.6640625" customWidth="1"/>
    <col min="7940" max="7940" width="12" customWidth="1"/>
    <col min="7941" max="7941" width="11" customWidth="1"/>
    <col min="7942" max="7942" width="11.1640625" customWidth="1"/>
    <col min="7943" max="7943" width="12.5" customWidth="1"/>
    <col min="7944" max="7944" width="9.83203125" customWidth="1"/>
    <col min="7945" max="7945" width="12" customWidth="1"/>
    <col min="7946" max="7946" width="13" customWidth="1"/>
    <col min="7947" max="7947" width="12.1640625" customWidth="1"/>
    <col min="7948" max="7948" width="8.5" customWidth="1"/>
    <col min="7949" max="7949" width="14" customWidth="1"/>
    <col min="8191" max="8191" width="8.1640625" bestFit="1" customWidth="1"/>
    <col min="8192" max="8192" width="34.83203125" customWidth="1"/>
    <col min="8193" max="8193" width="12" customWidth="1"/>
    <col min="8194" max="8194" width="11.83203125" customWidth="1"/>
    <col min="8195" max="8195" width="12.6640625" customWidth="1"/>
    <col min="8196" max="8196" width="12" customWidth="1"/>
    <col min="8197" max="8197" width="11" customWidth="1"/>
    <col min="8198" max="8198" width="11.1640625" customWidth="1"/>
    <col min="8199" max="8199" width="12.5" customWidth="1"/>
    <col min="8200" max="8200" width="9.83203125" customWidth="1"/>
    <col min="8201" max="8201" width="12" customWidth="1"/>
    <col min="8202" max="8202" width="13" customWidth="1"/>
    <col min="8203" max="8203" width="12.1640625" customWidth="1"/>
    <col min="8204" max="8204" width="8.5" customWidth="1"/>
    <col min="8205" max="8205" width="14" customWidth="1"/>
    <col min="8447" max="8447" width="8.1640625" bestFit="1" customWidth="1"/>
    <col min="8448" max="8448" width="34.83203125" customWidth="1"/>
    <col min="8449" max="8449" width="12" customWidth="1"/>
    <col min="8450" max="8450" width="11.83203125" customWidth="1"/>
    <col min="8451" max="8451" width="12.6640625" customWidth="1"/>
    <col min="8452" max="8452" width="12" customWidth="1"/>
    <col min="8453" max="8453" width="11" customWidth="1"/>
    <col min="8454" max="8454" width="11.1640625" customWidth="1"/>
    <col min="8455" max="8455" width="12.5" customWidth="1"/>
    <col min="8456" max="8456" width="9.83203125" customWidth="1"/>
    <col min="8457" max="8457" width="12" customWidth="1"/>
    <col min="8458" max="8458" width="13" customWidth="1"/>
    <col min="8459" max="8459" width="12.1640625" customWidth="1"/>
    <col min="8460" max="8460" width="8.5" customWidth="1"/>
    <col min="8461" max="8461" width="14" customWidth="1"/>
    <col min="8703" max="8703" width="8.1640625" bestFit="1" customWidth="1"/>
    <col min="8704" max="8704" width="34.83203125" customWidth="1"/>
    <col min="8705" max="8705" width="12" customWidth="1"/>
    <col min="8706" max="8706" width="11.83203125" customWidth="1"/>
    <col min="8707" max="8707" width="12.6640625" customWidth="1"/>
    <col min="8708" max="8708" width="12" customWidth="1"/>
    <col min="8709" max="8709" width="11" customWidth="1"/>
    <col min="8710" max="8710" width="11.1640625" customWidth="1"/>
    <col min="8711" max="8711" width="12.5" customWidth="1"/>
    <col min="8712" max="8712" width="9.83203125" customWidth="1"/>
    <col min="8713" max="8713" width="12" customWidth="1"/>
    <col min="8714" max="8714" width="13" customWidth="1"/>
    <col min="8715" max="8715" width="12.1640625" customWidth="1"/>
    <col min="8716" max="8716" width="8.5" customWidth="1"/>
    <col min="8717" max="8717" width="14" customWidth="1"/>
    <col min="8959" max="8959" width="8.1640625" bestFit="1" customWidth="1"/>
    <col min="8960" max="8960" width="34.83203125" customWidth="1"/>
    <col min="8961" max="8961" width="12" customWidth="1"/>
    <col min="8962" max="8962" width="11.83203125" customWidth="1"/>
    <col min="8963" max="8963" width="12.6640625" customWidth="1"/>
    <col min="8964" max="8964" width="12" customWidth="1"/>
    <col min="8965" max="8965" width="11" customWidth="1"/>
    <col min="8966" max="8966" width="11.1640625" customWidth="1"/>
    <col min="8967" max="8967" width="12.5" customWidth="1"/>
    <col min="8968" max="8968" width="9.83203125" customWidth="1"/>
    <col min="8969" max="8969" width="12" customWidth="1"/>
    <col min="8970" max="8970" width="13" customWidth="1"/>
    <col min="8971" max="8971" width="12.1640625" customWidth="1"/>
    <col min="8972" max="8972" width="8.5" customWidth="1"/>
    <col min="8973" max="8973" width="14" customWidth="1"/>
    <col min="9215" max="9215" width="8.1640625" bestFit="1" customWidth="1"/>
    <col min="9216" max="9216" width="34.83203125" customWidth="1"/>
    <col min="9217" max="9217" width="12" customWidth="1"/>
    <col min="9218" max="9218" width="11.83203125" customWidth="1"/>
    <col min="9219" max="9219" width="12.6640625" customWidth="1"/>
    <col min="9220" max="9220" width="12" customWidth="1"/>
    <col min="9221" max="9221" width="11" customWidth="1"/>
    <col min="9222" max="9222" width="11.1640625" customWidth="1"/>
    <col min="9223" max="9223" width="12.5" customWidth="1"/>
    <col min="9224" max="9224" width="9.83203125" customWidth="1"/>
    <col min="9225" max="9225" width="12" customWidth="1"/>
    <col min="9226" max="9226" width="13" customWidth="1"/>
    <col min="9227" max="9227" width="12.1640625" customWidth="1"/>
    <col min="9228" max="9228" width="8.5" customWidth="1"/>
    <col min="9229" max="9229" width="14" customWidth="1"/>
    <col min="9471" max="9471" width="8.1640625" bestFit="1" customWidth="1"/>
    <col min="9472" max="9472" width="34.83203125" customWidth="1"/>
    <col min="9473" max="9473" width="12" customWidth="1"/>
    <col min="9474" max="9474" width="11.83203125" customWidth="1"/>
    <col min="9475" max="9475" width="12.6640625" customWidth="1"/>
    <col min="9476" max="9476" width="12" customWidth="1"/>
    <col min="9477" max="9477" width="11" customWidth="1"/>
    <col min="9478" max="9478" width="11.1640625" customWidth="1"/>
    <col min="9479" max="9479" width="12.5" customWidth="1"/>
    <col min="9480" max="9480" width="9.83203125" customWidth="1"/>
    <col min="9481" max="9481" width="12" customWidth="1"/>
    <col min="9482" max="9482" width="13" customWidth="1"/>
    <col min="9483" max="9483" width="12.1640625" customWidth="1"/>
    <col min="9484" max="9484" width="8.5" customWidth="1"/>
    <col min="9485" max="9485" width="14" customWidth="1"/>
    <col min="9727" max="9727" width="8.1640625" bestFit="1" customWidth="1"/>
    <col min="9728" max="9728" width="34.83203125" customWidth="1"/>
    <col min="9729" max="9729" width="12" customWidth="1"/>
    <col min="9730" max="9730" width="11.83203125" customWidth="1"/>
    <col min="9731" max="9731" width="12.6640625" customWidth="1"/>
    <col min="9732" max="9732" width="12" customWidth="1"/>
    <col min="9733" max="9733" width="11" customWidth="1"/>
    <col min="9734" max="9734" width="11.1640625" customWidth="1"/>
    <col min="9735" max="9735" width="12.5" customWidth="1"/>
    <col min="9736" max="9736" width="9.83203125" customWidth="1"/>
    <col min="9737" max="9737" width="12" customWidth="1"/>
    <col min="9738" max="9738" width="13" customWidth="1"/>
    <col min="9739" max="9739" width="12.1640625" customWidth="1"/>
    <col min="9740" max="9740" width="8.5" customWidth="1"/>
    <col min="9741" max="9741" width="14" customWidth="1"/>
    <col min="9983" max="9983" width="8.1640625" bestFit="1" customWidth="1"/>
    <col min="9984" max="9984" width="34.83203125" customWidth="1"/>
    <col min="9985" max="9985" width="12" customWidth="1"/>
    <col min="9986" max="9986" width="11.83203125" customWidth="1"/>
    <col min="9987" max="9987" width="12.6640625" customWidth="1"/>
    <col min="9988" max="9988" width="12" customWidth="1"/>
    <col min="9989" max="9989" width="11" customWidth="1"/>
    <col min="9990" max="9990" width="11.1640625" customWidth="1"/>
    <col min="9991" max="9991" width="12.5" customWidth="1"/>
    <col min="9992" max="9992" width="9.83203125" customWidth="1"/>
    <col min="9993" max="9993" width="12" customWidth="1"/>
    <col min="9994" max="9994" width="13" customWidth="1"/>
    <col min="9995" max="9995" width="12.1640625" customWidth="1"/>
    <col min="9996" max="9996" width="8.5" customWidth="1"/>
    <col min="9997" max="9997" width="14" customWidth="1"/>
    <col min="10239" max="10239" width="8.1640625" bestFit="1" customWidth="1"/>
    <col min="10240" max="10240" width="34.83203125" customWidth="1"/>
    <col min="10241" max="10241" width="12" customWidth="1"/>
    <col min="10242" max="10242" width="11.83203125" customWidth="1"/>
    <col min="10243" max="10243" width="12.6640625" customWidth="1"/>
    <col min="10244" max="10244" width="12" customWidth="1"/>
    <col min="10245" max="10245" width="11" customWidth="1"/>
    <col min="10246" max="10246" width="11.1640625" customWidth="1"/>
    <col min="10247" max="10247" width="12.5" customWidth="1"/>
    <col min="10248" max="10248" width="9.83203125" customWidth="1"/>
    <col min="10249" max="10249" width="12" customWidth="1"/>
    <col min="10250" max="10250" width="13" customWidth="1"/>
    <col min="10251" max="10251" width="12.1640625" customWidth="1"/>
    <col min="10252" max="10252" width="8.5" customWidth="1"/>
    <col min="10253" max="10253" width="14" customWidth="1"/>
    <col min="10495" max="10495" width="8.1640625" bestFit="1" customWidth="1"/>
    <col min="10496" max="10496" width="34.83203125" customWidth="1"/>
    <col min="10497" max="10497" width="12" customWidth="1"/>
    <col min="10498" max="10498" width="11.83203125" customWidth="1"/>
    <col min="10499" max="10499" width="12.6640625" customWidth="1"/>
    <col min="10500" max="10500" width="12" customWidth="1"/>
    <col min="10501" max="10501" width="11" customWidth="1"/>
    <col min="10502" max="10502" width="11.1640625" customWidth="1"/>
    <col min="10503" max="10503" width="12.5" customWidth="1"/>
    <col min="10504" max="10504" width="9.83203125" customWidth="1"/>
    <col min="10505" max="10505" width="12" customWidth="1"/>
    <col min="10506" max="10506" width="13" customWidth="1"/>
    <col min="10507" max="10507" width="12.1640625" customWidth="1"/>
    <col min="10508" max="10508" width="8.5" customWidth="1"/>
    <col min="10509" max="10509" width="14" customWidth="1"/>
    <col min="10751" max="10751" width="8.1640625" bestFit="1" customWidth="1"/>
    <col min="10752" max="10752" width="34.83203125" customWidth="1"/>
    <col min="10753" max="10753" width="12" customWidth="1"/>
    <col min="10754" max="10754" width="11.83203125" customWidth="1"/>
    <col min="10755" max="10755" width="12.6640625" customWidth="1"/>
    <col min="10756" max="10756" width="12" customWidth="1"/>
    <col min="10757" max="10757" width="11" customWidth="1"/>
    <col min="10758" max="10758" width="11.1640625" customWidth="1"/>
    <col min="10759" max="10759" width="12.5" customWidth="1"/>
    <col min="10760" max="10760" width="9.83203125" customWidth="1"/>
    <col min="10761" max="10761" width="12" customWidth="1"/>
    <col min="10762" max="10762" width="13" customWidth="1"/>
    <col min="10763" max="10763" width="12.1640625" customWidth="1"/>
    <col min="10764" max="10764" width="8.5" customWidth="1"/>
    <col min="10765" max="10765" width="14" customWidth="1"/>
    <col min="11007" max="11007" width="8.1640625" bestFit="1" customWidth="1"/>
    <col min="11008" max="11008" width="34.83203125" customWidth="1"/>
    <col min="11009" max="11009" width="12" customWidth="1"/>
    <col min="11010" max="11010" width="11.83203125" customWidth="1"/>
    <col min="11011" max="11011" width="12.6640625" customWidth="1"/>
    <col min="11012" max="11012" width="12" customWidth="1"/>
    <col min="11013" max="11013" width="11" customWidth="1"/>
    <col min="11014" max="11014" width="11.1640625" customWidth="1"/>
    <col min="11015" max="11015" width="12.5" customWidth="1"/>
    <col min="11016" max="11016" width="9.83203125" customWidth="1"/>
    <col min="11017" max="11017" width="12" customWidth="1"/>
    <col min="11018" max="11018" width="13" customWidth="1"/>
    <col min="11019" max="11019" width="12.1640625" customWidth="1"/>
    <col min="11020" max="11020" width="8.5" customWidth="1"/>
    <col min="11021" max="11021" width="14" customWidth="1"/>
    <col min="11263" max="11263" width="8.1640625" bestFit="1" customWidth="1"/>
    <col min="11264" max="11264" width="34.83203125" customWidth="1"/>
    <col min="11265" max="11265" width="12" customWidth="1"/>
    <col min="11266" max="11266" width="11.83203125" customWidth="1"/>
    <col min="11267" max="11267" width="12.6640625" customWidth="1"/>
    <col min="11268" max="11268" width="12" customWidth="1"/>
    <col min="11269" max="11269" width="11" customWidth="1"/>
    <col min="11270" max="11270" width="11.1640625" customWidth="1"/>
    <col min="11271" max="11271" width="12.5" customWidth="1"/>
    <col min="11272" max="11272" width="9.83203125" customWidth="1"/>
    <col min="11273" max="11273" width="12" customWidth="1"/>
    <col min="11274" max="11274" width="13" customWidth="1"/>
    <col min="11275" max="11275" width="12.1640625" customWidth="1"/>
    <col min="11276" max="11276" width="8.5" customWidth="1"/>
    <col min="11277" max="11277" width="14" customWidth="1"/>
    <col min="11519" max="11519" width="8.1640625" bestFit="1" customWidth="1"/>
    <col min="11520" max="11520" width="34.83203125" customWidth="1"/>
    <col min="11521" max="11521" width="12" customWidth="1"/>
    <col min="11522" max="11522" width="11.83203125" customWidth="1"/>
    <col min="11523" max="11523" width="12.6640625" customWidth="1"/>
    <col min="11524" max="11524" width="12" customWidth="1"/>
    <col min="11525" max="11525" width="11" customWidth="1"/>
    <col min="11526" max="11526" width="11.1640625" customWidth="1"/>
    <col min="11527" max="11527" width="12.5" customWidth="1"/>
    <col min="11528" max="11528" width="9.83203125" customWidth="1"/>
    <col min="11529" max="11529" width="12" customWidth="1"/>
    <col min="11530" max="11530" width="13" customWidth="1"/>
    <col min="11531" max="11531" width="12.1640625" customWidth="1"/>
    <col min="11532" max="11532" width="8.5" customWidth="1"/>
    <col min="11533" max="11533" width="14" customWidth="1"/>
    <col min="11775" max="11775" width="8.1640625" bestFit="1" customWidth="1"/>
    <col min="11776" max="11776" width="34.83203125" customWidth="1"/>
    <col min="11777" max="11777" width="12" customWidth="1"/>
    <col min="11778" max="11778" width="11.83203125" customWidth="1"/>
    <col min="11779" max="11779" width="12.6640625" customWidth="1"/>
    <col min="11780" max="11780" width="12" customWidth="1"/>
    <col min="11781" max="11781" width="11" customWidth="1"/>
    <col min="11782" max="11782" width="11.1640625" customWidth="1"/>
    <col min="11783" max="11783" width="12.5" customWidth="1"/>
    <col min="11784" max="11784" width="9.83203125" customWidth="1"/>
    <col min="11785" max="11785" width="12" customWidth="1"/>
    <col min="11786" max="11786" width="13" customWidth="1"/>
    <col min="11787" max="11787" width="12.1640625" customWidth="1"/>
    <col min="11788" max="11788" width="8.5" customWidth="1"/>
    <col min="11789" max="11789" width="14" customWidth="1"/>
    <col min="12031" max="12031" width="8.1640625" bestFit="1" customWidth="1"/>
    <col min="12032" max="12032" width="34.83203125" customWidth="1"/>
    <col min="12033" max="12033" width="12" customWidth="1"/>
    <col min="12034" max="12034" width="11.83203125" customWidth="1"/>
    <col min="12035" max="12035" width="12.6640625" customWidth="1"/>
    <col min="12036" max="12036" width="12" customWidth="1"/>
    <col min="12037" max="12037" width="11" customWidth="1"/>
    <col min="12038" max="12038" width="11.1640625" customWidth="1"/>
    <col min="12039" max="12039" width="12.5" customWidth="1"/>
    <col min="12040" max="12040" width="9.83203125" customWidth="1"/>
    <col min="12041" max="12041" width="12" customWidth="1"/>
    <col min="12042" max="12042" width="13" customWidth="1"/>
    <col min="12043" max="12043" width="12.1640625" customWidth="1"/>
    <col min="12044" max="12044" width="8.5" customWidth="1"/>
    <col min="12045" max="12045" width="14" customWidth="1"/>
    <col min="12287" max="12287" width="8.1640625" bestFit="1" customWidth="1"/>
    <col min="12288" max="12288" width="34.83203125" customWidth="1"/>
    <col min="12289" max="12289" width="12" customWidth="1"/>
    <col min="12290" max="12290" width="11.83203125" customWidth="1"/>
    <col min="12291" max="12291" width="12.6640625" customWidth="1"/>
    <col min="12292" max="12292" width="12" customWidth="1"/>
    <col min="12293" max="12293" width="11" customWidth="1"/>
    <col min="12294" max="12294" width="11.1640625" customWidth="1"/>
    <col min="12295" max="12295" width="12.5" customWidth="1"/>
    <col min="12296" max="12296" width="9.83203125" customWidth="1"/>
    <col min="12297" max="12297" width="12" customWidth="1"/>
    <col min="12298" max="12298" width="13" customWidth="1"/>
    <col min="12299" max="12299" width="12.1640625" customWidth="1"/>
    <col min="12300" max="12300" width="8.5" customWidth="1"/>
    <col min="12301" max="12301" width="14" customWidth="1"/>
    <col min="12543" max="12543" width="8.1640625" bestFit="1" customWidth="1"/>
    <col min="12544" max="12544" width="34.83203125" customWidth="1"/>
    <col min="12545" max="12545" width="12" customWidth="1"/>
    <col min="12546" max="12546" width="11.83203125" customWidth="1"/>
    <col min="12547" max="12547" width="12.6640625" customWidth="1"/>
    <col min="12548" max="12548" width="12" customWidth="1"/>
    <col min="12549" max="12549" width="11" customWidth="1"/>
    <col min="12550" max="12550" width="11.1640625" customWidth="1"/>
    <col min="12551" max="12551" width="12.5" customWidth="1"/>
    <col min="12552" max="12552" width="9.83203125" customWidth="1"/>
    <col min="12553" max="12553" width="12" customWidth="1"/>
    <col min="12554" max="12554" width="13" customWidth="1"/>
    <col min="12555" max="12555" width="12.1640625" customWidth="1"/>
    <col min="12556" max="12556" width="8.5" customWidth="1"/>
    <col min="12557" max="12557" width="14" customWidth="1"/>
    <col min="12799" max="12799" width="8.1640625" bestFit="1" customWidth="1"/>
    <col min="12800" max="12800" width="34.83203125" customWidth="1"/>
    <col min="12801" max="12801" width="12" customWidth="1"/>
    <col min="12802" max="12802" width="11.83203125" customWidth="1"/>
    <col min="12803" max="12803" width="12.6640625" customWidth="1"/>
    <col min="12804" max="12804" width="12" customWidth="1"/>
    <col min="12805" max="12805" width="11" customWidth="1"/>
    <col min="12806" max="12806" width="11.1640625" customWidth="1"/>
    <col min="12807" max="12807" width="12.5" customWidth="1"/>
    <col min="12808" max="12808" width="9.83203125" customWidth="1"/>
    <col min="12809" max="12809" width="12" customWidth="1"/>
    <col min="12810" max="12810" width="13" customWidth="1"/>
    <col min="12811" max="12811" width="12.1640625" customWidth="1"/>
    <col min="12812" max="12812" width="8.5" customWidth="1"/>
    <col min="12813" max="12813" width="14" customWidth="1"/>
    <col min="13055" max="13055" width="8.1640625" bestFit="1" customWidth="1"/>
    <col min="13056" max="13056" width="34.83203125" customWidth="1"/>
    <col min="13057" max="13057" width="12" customWidth="1"/>
    <col min="13058" max="13058" width="11.83203125" customWidth="1"/>
    <col min="13059" max="13059" width="12.6640625" customWidth="1"/>
    <col min="13060" max="13060" width="12" customWidth="1"/>
    <col min="13061" max="13061" width="11" customWidth="1"/>
    <col min="13062" max="13062" width="11.1640625" customWidth="1"/>
    <col min="13063" max="13063" width="12.5" customWidth="1"/>
    <col min="13064" max="13064" width="9.83203125" customWidth="1"/>
    <col min="13065" max="13065" width="12" customWidth="1"/>
    <col min="13066" max="13066" width="13" customWidth="1"/>
    <col min="13067" max="13067" width="12.1640625" customWidth="1"/>
    <col min="13068" max="13068" width="8.5" customWidth="1"/>
    <col min="13069" max="13069" width="14" customWidth="1"/>
    <col min="13311" max="13311" width="8.1640625" bestFit="1" customWidth="1"/>
    <col min="13312" max="13312" width="34.83203125" customWidth="1"/>
    <col min="13313" max="13313" width="12" customWidth="1"/>
    <col min="13314" max="13314" width="11.83203125" customWidth="1"/>
    <col min="13315" max="13315" width="12.6640625" customWidth="1"/>
    <col min="13316" max="13316" width="12" customWidth="1"/>
    <col min="13317" max="13317" width="11" customWidth="1"/>
    <col min="13318" max="13318" width="11.1640625" customWidth="1"/>
    <col min="13319" max="13319" width="12.5" customWidth="1"/>
    <col min="13320" max="13320" width="9.83203125" customWidth="1"/>
    <col min="13321" max="13321" width="12" customWidth="1"/>
    <col min="13322" max="13322" width="13" customWidth="1"/>
    <col min="13323" max="13323" width="12.1640625" customWidth="1"/>
    <col min="13324" max="13324" width="8.5" customWidth="1"/>
    <col min="13325" max="13325" width="14" customWidth="1"/>
    <col min="13567" max="13567" width="8.1640625" bestFit="1" customWidth="1"/>
    <col min="13568" max="13568" width="34.83203125" customWidth="1"/>
    <col min="13569" max="13569" width="12" customWidth="1"/>
    <col min="13570" max="13570" width="11.83203125" customWidth="1"/>
    <col min="13571" max="13571" width="12.6640625" customWidth="1"/>
    <col min="13572" max="13572" width="12" customWidth="1"/>
    <col min="13573" max="13573" width="11" customWidth="1"/>
    <col min="13574" max="13574" width="11.1640625" customWidth="1"/>
    <col min="13575" max="13575" width="12.5" customWidth="1"/>
    <col min="13576" max="13576" width="9.83203125" customWidth="1"/>
    <col min="13577" max="13577" width="12" customWidth="1"/>
    <col min="13578" max="13578" width="13" customWidth="1"/>
    <col min="13579" max="13579" width="12.1640625" customWidth="1"/>
    <col min="13580" max="13580" width="8.5" customWidth="1"/>
    <col min="13581" max="13581" width="14" customWidth="1"/>
    <col min="13823" max="13823" width="8.1640625" bestFit="1" customWidth="1"/>
    <col min="13824" max="13824" width="34.83203125" customWidth="1"/>
    <col min="13825" max="13825" width="12" customWidth="1"/>
    <col min="13826" max="13826" width="11.83203125" customWidth="1"/>
    <col min="13827" max="13827" width="12.6640625" customWidth="1"/>
    <col min="13828" max="13828" width="12" customWidth="1"/>
    <col min="13829" max="13829" width="11" customWidth="1"/>
    <col min="13830" max="13830" width="11.1640625" customWidth="1"/>
    <col min="13831" max="13831" width="12.5" customWidth="1"/>
    <col min="13832" max="13832" width="9.83203125" customWidth="1"/>
    <col min="13833" max="13833" width="12" customWidth="1"/>
    <col min="13834" max="13834" width="13" customWidth="1"/>
    <col min="13835" max="13835" width="12.1640625" customWidth="1"/>
    <col min="13836" max="13836" width="8.5" customWidth="1"/>
    <col min="13837" max="13837" width="14" customWidth="1"/>
    <col min="14079" max="14079" width="8.1640625" bestFit="1" customWidth="1"/>
    <col min="14080" max="14080" width="34.83203125" customWidth="1"/>
    <col min="14081" max="14081" width="12" customWidth="1"/>
    <col min="14082" max="14082" width="11.83203125" customWidth="1"/>
    <col min="14083" max="14083" width="12.6640625" customWidth="1"/>
    <col min="14084" max="14084" width="12" customWidth="1"/>
    <col min="14085" max="14085" width="11" customWidth="1"/>
    <col min="14086" max="14086" width="11.1640625" customWidth="1"/>
    <col min="14087" max="14087" width="12.5" customWidth="1"/>
    <col min="14088" max="14088" width="9.83203125" customWidth="1"/>
    <col min="14089" max="14089" width="12" customWidth="1"/>
    <col min="14090" max="14090" width="13" customWidth="1"/>
    <col min="14091" max="14091" width="12.1640625" customWidth="1"/>
    <col min="14092" max="14092" width="8.5" customWidth="1"/>
    <col min="14093" max="14093" width="14" customWidth="1"/>
    <col min="14335" max="14335" width="8.1640625" bestFit="1" customWidth="1"/>
    <col min="14336" max="14336" width="34.83203125" customWidth="1"/>
    <col min="14337" max="14337" width="12" customWidth="1"/>
    <col min="14338" max="14338" width="11.83203125" customWidth="1"/>
    <col min="14339" max="14339" width="12.6640625" customWidth="1"/>
    <col min="14340" max="14340" width="12" customWidth="1"/>
    <col min="14341" max="14341" width="11" customWidth="1"/>
    <col min="14342" max="14342" width="11.1640625" customWidth="1"/>
    <col min="14343" max="14343" width="12.5" customWidth="1"/>
    <col min="14344" max="14344" width="9.83203125" customWidth="1"/>
    <col min="14345" max="14345" width="12" customWidth="1"/>
    <col min="14346" max="14346" width="13" customWidth="1"/>
    <col min="14347" max="14347" width="12.1640625" customWidth="1"/>
    <col min="14348" max="14348" width="8.5" customWidth="1"/>
    <col min="14349" max="14349" width="14" customWidth="1"/>
    <col min="14591" max="14591" width="8.1640625" bestFit="1" customWidth="1"/>
    <col min="14592" max="14592" width="34.83203125" customWidth="1"/>
    <col min="14593" max="14593" width="12" customWidth="1"/>
    <col min="14594" max="14594" width="11.83203125" customWidth="1"/>
    <col min="14595" max="14595" width="12.6640625" customWidth="1"/>
    <col min="14596" max="14596" width="12" customWidth="1"/>
    <col min="14597" max="14597" width="11" customWidth="1"/>
    <col min="14598" max="14598" width="11.1640625" customWidth="1"/>
    <col min="14599" max="14599" width="12.5" customWidth="1"/>
    <col min="14600" max="14600" width="9.83203125" customWidth="1"/>
    <col min="14601" max="14601" width="12" customWidth="1"/>
    <col min="14602" max="14602" width="13" customWidth="1"/>
    <col min="14603" max="14603" width="12.1640625" customWidth="1"/>
    <col min="14604" max="14604" width="8.5" customWidth="1"/>
    <col min="14605" max="14605" width="14" customWidth="1"/>
    <col min="14847" max="14847" width="8.1640625" bestFit="1" customWidth="1"/>
    <col min="14848" max="14848" width="34.83203125" customWidth="1"/>
    <col min="14849" max="14849" width="12" customWidth="1"/>
    <col min="14850" max="14850" width="11.83203125" customWidth="1"/>
    <col min="14851" max="14851" width="12.6640625" customWidth="1"/>
    <col min="14852" max="14852" width="12" customWidth="1"/>
    <col min="14853" max="14853" width="11" customWidth="1"/>
    <col min="14854" max="14854" width="11.1640625" customWidth="1"/>
    <col min="14855" max="14855" width="12.5" customWidth="1"/>
    <col min="14856" max="14856" width="9.83203125" customWidth="1"/>
    <col min="14857" max="14857" width="12" customWidth="1"/>
    <col min="14858" max="14858" width="13" customWidth="1"/>
    <col min="14859" max="14859" width="12.1640625" customWidth="1"/>
    <col min="14860" max="14860" width="8.5" customWidth="1"/>
    <col min="14861" max="14861" width="14" customWidth="1"/>
    <col min="15103" max="15103" width="8.1640625" bestFit="1" customWidth="1"/>
    <col min="15104" max="15104" width="34.83203125" customWidth="1"/>
    <col min="15105" max="15105" width="12" customWidth="1"/>
    <col min="15106" max="15106" width="11.83203125" customWidth="1"/>
    <col min="15107" max="15107" width="12.6640625" customWidth="1"/>
    <col min="15108" max="15108" width="12" customWidth="1"/>
    <col min="15109" max="15109" width="11" customWidth="1"/>
    <col min="15110" max="15110" width="11.1640625" customWidth="1"/>
    <col min="15111" max="15111" width="12.5" customWidth="1"/>
    <col min="15112" max="15112" width="9.83203125" customWidth="1"/>
    <col min="15113" max="15113" width="12" customWidth="1"/>
    <col min="15114" max="15114" width="13" customWidth="1"/>
    <col min="15115" max="15115" width="12.1640625" customWidth="1"/>
    <col min="15116" max="15116" width="8.5" customWidth="1"/>
    <col min="15117" max="15117" width="14" customWidth="1"/>
    <col min="15359" max="15359" width="8.1640625" bestFit="1" customWidth="1"/>
    <col min="15360" max="15360" width="34.83203125" customWidth="1"/>
    <col min="15361" max="15361" width="12" customWidth="1"/>
    <col min="15362" max="15362" width="11.83203125" customWidth="1"/>
    <col min="15363" max="15363" width="12.6640625" customWidth="1"/>
    <col min="15364" max="15364" width="12" customWidth="1"/>
    <col min="15365" max="15365" width="11" customWidth="1"/>
    <col min="15366" max="15366" width="11.1640625" customWidth="1"/>
    <col min="15367" max="15367" width="12.5" customWidth="1"/>
    <col min="15368" max="15368" width="9.83203125" customWidth="1"/>
    <col min="15369" max="15369" width="12" customWidth="1"/>
    <col min="15370" max="15370" width="13" customWidth="1"/>
    <col min="15371" max="15371" width="12.1640625" customWidth="1"/>
    <col min="15372" max="15372" width="8.5" customWidth="1"/>
    <col min="15373" max="15373" width="14" customWidth="1"/>
    <col min="15615" max="15615" width="8.1640625" bestFit="1" customWidth="1"/>
    <col min="15616" max="15616" width="34.83203125" customWidth="1"/>
    <col min="15617" max="15617" width="12" customWidth="1"/>
    <col min="15618" max="15618" width="11.83203125" customWidth="1"/>
    <col min="15619" max="15619" width="12.6640625" customWidth="1"/>
    <col min="15620" max="15620" width="12" customWidth="1"/>
    <col min="15621" max="15621" width="11" customWidth="1"/>
    <col min="15622" max="15622" width="11.1640625" customWidth="1"/>
    <col min="15623" max="15623" width="12.5" customWidth="1"/>
    <col min="15624" max="15624" width="9.83203125" customWidth="1"/>
    <col min="15625" max="15625" width="12" customWidth="1"/>
    <col min="15626" max="15626" width="13" customWidth="1"/>
    <col min="15627" max="15627" width="12.1640625" customWidth="1"/>
    <col min="15628" max="15628" width="8.5" customWidth="1"/>
    <col min="15629" max="15629" width="14" customWidth="1"/>
    <col min="15871" max="15871" width="8.1640625" bestFit="1" customWidth="1"/>
    <col min="15872" max="15872" width="34.83203125" customWidth="1"/>
    <col min="15873" max="15873" width="12" customWidth="1"/>
    <col min="15874" max="15874" width="11.83203125" customWidth="1"/>
    <col min="15875" max="15875" width="12.6640625" customWidth="1"/>
    <col min="15876" max="15876" width="12" customWidth="1"/>
    <col min="15877" max="15877" width="11" customWidth="1"/>
    <col min="15878" max="15878" width="11.1640625" customWidth="1"/>
    <col min="15879" max="15879" width="12.5" customWidth="1"/>
    <col min="15880" max="15880" width="9.83203125" customWidth="1"/>
    <col min="15881" max="15881" width="12" customWidth="1"/>
    <col min="15882" max="15882" width="13" customWidth="1"/>
    <col min="15883" max="15883" width="12.1640625" customWidth="1"/>
    <col min="15884" max="15884" width="8.5" customWidth="1"/>
    <col min="15885" max="15885" width="14" customWidth="1"/>
    <col min="16127" max="16127" width="8.1640625" bestFit="1" customWidth="1"/>
    <col min="16128" max="16128" width="34.83203125" customWidth="1"/>
    <col min="16129" max="16129" width="12" customWidth="1"/>
    <col min="16130" max="16130" width="11.83203125" customWidth="1"/>
    <col min="16131" max="16131" width="12.6640625" customWidth="1"/>
    <col min="16132" max="16132" width="12" customWidth="1"/>
    <col min="16133" max="16133" width="11" customWidth="1"/>
    <col min="16134" max="16134" width="11.1640625" customWidth="1"/>
    <col min="16135" max="16135" width="12.5" customWidth="1"/>
    <col min="16136" max="16136" width="9.83203125" customWidth="1"/>
    <col min="16137" max="16137" width="12" customWidth="1"/>
    <col min="16138" max="16138" width="13" customWidth="1"/>
    <col min="16139" max="16139" width="12.1640625" customWidth="1"/>
    <col min="16140" max="16140" width="8.5" customWidth="1"/>
    <col min="16141" max="16141" width="14" customWidth="1"/>
  </cols>
  <sheetData>
    <row r="1" spans="1:15" ht="33" customHeight="1" x14ac:dyDescent="0.2">
      <c r="C1" s="62"/>
      <c r="G1" s="63"/>
      <c r="H1" s="64"/>
      <c r="I1" s="65"/>
      <c r="J1" s="27"/>
      <c r="K1" s="290" t="s">
        <v>189</v>
      </c>
      <c r="L1" s="290"/>
      <c r="M1" s="290"/>
      <c r="N1" s="290"/>
      <c r="O1" s="290"/>
    </row>
    <row r="2" spans="1:15" ht="22.5" customHeight="1" x14ac:dyDescent="0.25">
      <c r="A2" s="314" t="s">
        <v>101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</row>
    <row r="3" spans="1:15" ht="26.25" customHeight="1" x14ac:dyDescent="0.2">
      <c r="A3" s="315" t="s">
        <v>102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</row>
    <row r="4" spans="1:15" ht="63" customHeight="1" x14ac:dyDescent="0.2">
      <c r="A4" s="353" t="s">
        <v>28</v>
      </c>
      <c r="B4" s="354" t="s">
        <v>29</v>
      </c>
      <c r="C4" s="356" t="s">
        <v>103</v>
      </c>
      <c r="D4" s="357"/>
      <c r="E4" s="356" t="s">
        <v>30</v>
      </c>
      <c r="F4" s="357"/>
      <c r="G4" s="358" t="s">
        <v>104</v>
      </c>
      <c r="H4" s="359"/>
      <c r="I4" s="360" t="s">
        <v>105</v>
      </c>
      <c r="J4" s="361"/>
      <c r="K4" s="362" t="s">
        <v>34</v>
      </c>
      <c r="L4" s="363"/>
      <c r="M4" s="351" t="s">
        <v>35</v>
      </c>
      <c r="N4" s="352"/>
      <c r="O4" s="31" t="s">
        <v>36</v>
      </c>
    </row>
    <row r="5" spans="1:15" ht="33.75" customHeight="1" x14ac:dyDescent="0.2">
      <c r="A5" s="353"/>
      <c r="B5" s="355"/>
      <c r="C5" s="32" t="s">
        <v>37</v>
      </c>
      <c r="D5" s="33" t="s">
        <v>38</v>
      </c>
      <c r="E5" s="32" t="s">
        <v>37</v>
      </c>
      <c r="F5" s="33" t="s">
        <v>38</v>
      </c>
      <c r="G5" s="32" t="s">
        <v>37</v>
      </c>
      <c r="H5" s="33" t="s">
        <v>38</v>
      </c>
      <c r="I5" s="32" t="s">
        <v>37</v>
      </c>
      <c r="J5" s="33" t="s">
        <v>38</v>
      </c>
      <c r="K5" s="32" t="s">
        <v>37</v>
      </c>
      <c r="L5" s="33" t="s">
        <v>38</v>
      </c>
      <c r="M5" s="36" t="s">
        <v>37</v>
      </c>
      <c r="N5" s="37" t="s">
        <v>38</v>
      </c>
      <c r="O5" s="32" t="s">
        <v>39</v>
      </c>
    </row>
    <row r="6" spans="1:15" ht="25.5" x14ac:dyDescent="0.2">
      <c r="A6" s="38">
        <v>560002</v>
      </c>
      <c r="B6" s="39" t="s">
        <v>40</v>
      </c>
      <c r="C6" s="40">
        <v>6378</v>
      </c>
      <c r="D6" s="40">
        <v>0</v>
      </c>
      <c r="E6" s="40">
        <v>38547</v>
      </c>
      <c r="F6" s="40">
        <v>0</v>
      </c>
      <c r="G6" s="66">
        <v>0.16550000000000001</v>
      </c>
      <c r="H6" s="66">
        <v>0</v>
      </c>
      <c r="I6" s="44">
        <v>1.8</v>
      </c>
      <c r="J6" s="67">
        <v>0</v>
      </c>
      <c r="K6" s="44">
        <v>1.8</v>
      </c>
      <c r="L6" s="43">
        <v>0</v>
      </c>
      <c r="M6" s="45"/>
      <c r="N6" s="68"/>
      <c r="O6" s="47">
        <v>1.8</v>
      </c>
    </row>
    <row r="7" spans="1:15" ht="25.5" x14ac:dyDescent="0.2">
      <c r="A7" s="38">
        <v>560014</v>
      </c>
      <c r="B7" s="39" t="s">
        <v>41</v>
      </c>
      <c r="C7" s="40">
        <v>4340</v>
      </c>
      <c r="D7" s="40">
        <v>8</v>
      </c>
      <c r="E7" s="40">
        <v>11899</v>
      </c>
      <c r="F7" s="40">
        <v>43</v>
      </c>
      <c r="G7" s="66">
        <v>0.36470000000000002</v>
      </c>
      <c r="H7" s="66">
        <v>0.186</v>
      </c>
      <c r="I7" s="44">
        <v>5</v>
      </c>
      <c r="J7" s="67">
        <v>1.04</v>
      </c>
      <c r="K7" s="44">
        <v>5</v>
      </c>
      <c r="L7" s="43">
        <v>0</v>
      </c>
      <c r="M7" s="45"/>
      <c r="N7" s="68"/>
      <c r="O7" s="47">
        <v>5</v>
      </c>
    </row>
    <row r="8" spans="1:15" x14ac:dyDescent="0.2">
      <c r="A8" s="38">
        <v>560017</v>
      </c>
      <c r="B8" s="39" t="s">
        <v>42</v>
      </c>
      <c r="C8" s="40">
        <v>35774</v>
      </c>
      <c r="D8" s="40">
        <v>4</v>
      </c>
      <c r="E8" s="40">
        <v>146391</v>
      </c>
      <c r="F8" s="40">
        <v>10</v>
      </c>
      <c r="G8" s="66">
        <v>0.24440000000000001</v>
      </c>
      <c r="H8" s="66">
        <v>0.4</v>
      </c>
      <c r="I8" s="44">
        <v>4.24</v>
      </c>
      <c r="J8" s="67">
        <v>4.7699999999999996</v>
      </c>
      <c r="K8" s="44">
        <v>0</v>
      </c>
      <c r="L8" s="43">
        <v>0</v>
      </c>
      <c r="M8" s="49">
        <v>1</v>
      </c>
      <c r="N8" s="68"/>
      <c r="O8" s="47">
        <v>0</v>
      </c>
    </row>
    <row r="9" spans="1:15" x14ac:dyDescent="0.2">
      <c r="A9" s="38">
        <v>560019</v>
      </c>
      <c r="B9" s="39" t="s">
        <v>43</v>
      </c>
      <c r="C9" s="40">
        <v>87871</v>
      </c>
      <c r="D9" s="40">
        <v>19428</v>
      </c>
      <c r="E9" s="40">
        <v>232207</v>
      </c>
      <c r="F9" s="40">
        <v>31452</v>
      </c>
      <c r="G9" s="66">
        <v>0.37840000000000001</v>
      </c>
      <c r="H9" s="66">
        <v>0.61770000000000003</v>
      </c>
      <c r="I9" s="44">
        <v>5</v>
      </c>
      <c r="J9" s="67">
        <v>5</v>
      </c>
      <c r="K9" s="44">
        <v>4.8</v>
      </c>
      <c r="L9" s="43">
        <v>0.2</v>
      </c>
      <c r="M9" s="45"/>
      <c r="N9" s="68"/>
      <c r="O9" s="47">
        <v>5</v>
      </c>
    </row>
    <row r="10" spans="1:15" x14ac:dyDescent="0.2">
      <c r="A10" s="38">
        <v>560021</v>
      </c>
      <c r="B10" s="39" t="s">
        <v>44</v>
      </c>
      <c r="C10" s="40">
        <v>45506</v>
      </c>
      <c r="D10" s="40">
        <v>120714</v>
      </c>
      <c r="E10" s="40">
        <v>119931</v>
      </c>
      <c r="F10" s="40">
        <v>229019</v>
      </c>
      <c r="G10" s="66">
        <v>0.37940000000000002</v>
      </c>
      <c r="H10" s="66">
        <v>0.52710000000000001</v>
      </c>
      <c r="I10" s="44">
        <v>5</v>
      </c>
      <c r="J10" s="67">
        <v>5</v>
      </c>
      <c r="K10" s="44">
        <v>2.95</v>
      </c>
      <c r="L10" s="43">
        <v>2.0499999999999998</v>
      </c>
      <c r="M10" s="45"/>
      <c r="N10" s="68"/>
      <c r="O10" s="47">
        <v>5</v>
      </c>
    </row>
    <row r="11" spans="1:15" x14ac:dyDescent="0.2">
      <c r="A11" s="38">
        <v>560022</v>
      </c>
      <c r="B11" s="39" t="s">
        <v>45</v>
      </c>
      <c r="C11" s="40">
        <v>30752</v>
      </c>
      <c r="D11" s="40">
        <v>65748</v>
      </c>
      <c r="E11" s="40">
        <v>138930</v>
      </c>
      <c r="F11" s="40">
        <v>122731</v>
      </c>
      <c r="G11" s="66">
        <v>0.2213</v>
      </c>
      <c r="H11" s="66">
        <v>0.53569999999999995</v>
      </c>
      <c r="I11" s="44">
        <v>3.53</v>
      </c>
      <c r="J11" s="67">
        <v>5</v>
      </c>
      <c r="K11" s="44">
        <v>2.61</v>
      </c>
      <c r="L11" s="43">
        <v>1.3</v>
      </c>
      <c r="M11" s="45"/>
      <c r="N11" s="68"/>
      <c r="O11" s="47">
        <v>3.91</v>
      </c>
    </row>
    <row r="12" spans="1:15" x14ac:dyDescent="0.2">
      <c r="A12" s="38">
        <v>560024</v>
      </c>
      <c r="B12" s="39" t="s">
        <v>46</v>
      </c>
      <c r="C12" s="40">
        <v>1589</v>
      </c>
      <c r="D12" s="40">
        <v>140082</v>
      </c>
      <c r="E12" s="40">
        <v>4382</v>
      </c>
      <c r="F12" s="40">
        <v>322290</v>
      </c>
      <c r="G12" s="66">
        <v>0.36259999999999998</v>
      </c>
      <c r="H12" s="66">
        <v>0.43459999999999999</v>
      </c>
      <c r="I12" s="44">
        <v>5</v>
      </c>
      <c r="J12" s="67">
        <v>5</v>
      </c>
      <c r="K12" s="44">
        <v>0.25</v>
      </c>
      <c r="L12" s="43">
        <v>4.75</v>
      </c>
      <c r="M12" s="45"/>
      <c r="N12" s="68"/>
      <c r="O12" s="47">
        <v>5</v>
      </c>
    </row>
    <row r="13" spans="1:15" ht="25.5" x14ac:dyDescent="0.2">
      <c r="A13" s="38">
        <v>560026</v>
      </c>
      <c r="B13" s="39" t="s">
        <v>47</v>
      </c>
      <c r="C13" s="40">
        <v>43666</v>
      </c>
      <c r="D13" s="40">
        <v>44065</v>
      </c>
      <c r="E13" s="40">
        <v>171921</v>
      </c>
      <c r="F13" s="40">
        <v>88200</v>
      </c>
      <c r="G13" s="66">
        <v>0.254</v>
      </c>
      <c r="H13" s="66">
        <v>0.49959999999999999</v>
      </c>
      <c r="I13" s="44">
        <v>4.54</v>
      </c>
      <c r="J13" s="67">
        <v>5</v>
      </c>
      <c r="K13" s="44">
        <v>3.77</v>
      </c>
      <c r="L13" s="43">
        <v>0.85</v>
      </c>
      <c r="M13" s="45"/>
      <c r="N13" s="68"/>
      <c r="O13" s="47">
        <v>4.62</v>
      </c>
    </row>
    <row r="14" spans="1:15" x14ac:dyDescent="0.2">
      <c r="A14" s="38">
        <v>560032</v>
      </c>
      <c r="B14" s="39" t="s">
        <v>48</v>
      </c>
      <c r="C14" s="40">
        <v>6472</v>
      </c>
      <c r="D14" s="40">
        <v>0</v>
      </c>
      <c r="E14" s="40">
        <v>27765</v>
      </c>
      <c r="F14" s="40">
        <v>2</v>
      </c>
      <c r="G14" s="66">
        <v>0.2331</v>
      </c>
      <c r="H14" s="66">
        <v>0</v>
      </c>
      <c r="I14" s="44">
        <v>3.89</v>
      </c>
      <c r="J14" s="67">
        <v>0</v>
      </c>
      <c r="K14" s="44">
        <v>3.89</v>
      </c>
      <c r="L14" s="43">
        <v>0</v>
      </c>
      <c r="M14" s="45"/>
      <c r="N14" s="68"/>
      <c r="O14" s="47">
        <v>3.89</v>
      </c>
    </row>
    <row r="15" spans="1:15" x14ac:dyDescent="0.2">
      <c r="A15" s="38">
        <v>560033</v>
      </c>
      <c r="B15" s="39" t="s">
        <v>49</v>
      </c>
      <c r="C15" s="40">
        <v>18970</v>
      </c>
      <c r="D15" s="40">
        <v>0</v>
      </c>
      <c r="E15" s="40">
        <v>68600</v>
      </c>
      <c r="F15" s="40">
        <v>0</v>
      </c>
      <c r="G15" s="66">
        <v>0.27650000000000002</v>
      </c>
      <c r="H15" s="66">
        <v>0</v>
      </c>
      <c r="I15" s="44">
        <v>5</v>
      </c>
      <c r="J15" s="67">
        <v>0</v>
      </c>
      <c r="K15" s="44">
        <v>5</v>
      </c>
      <c r="L15" s="43">
        <v>0</v>
      </c>
      <c r="M15" s="45"/>
      <c r="N15" s="68"/>
      <c r="O15" s="47">
        <v>5</v>
      </c>
    </row>
    <row r="16" spans="1:15" x14ac:dyDescent="0.2">
      <c r="A16" s="38">
        <v>560034</v>
      </c>
      <c r="B16" s="39" t="s">
        <v>50</v>
      </c>
      <c r="C16" s="40">
        <v>21713</v>
      </c>
      <c r="D16" s="40">
        <v>0</v>
      </c>
      <c r="E16" s="40">
        <v>65786</v>
      </c>
      <c r="F16" s="40">
        <v>3</v>
      </c>
      <c r="G16" s="66">
        <v>0.3301</v>
      </c>
      <c r="H16" s="66">
        <v>0</v>
      </c>
      <c r="I16" s="44">
        <v>5</v>
      </c>
      <c r="J16" s="67">
        <v>0</v>
      </c>
      <c r="K16" s="44">
        <v>5</v>
      </c>
      <c r="L16" s="43">
        <v>0</v>
      </c>
      <c r="M16" s="45"/>
      <c r="N16" s="68"/>
      <c r="O16" s="47">
        <v>5</v>
      </c>
    </row>
    <row r="17" spans="1:15" x14ac:dyDescent="0.2">
      <c r="A17" s="38">
        <v>560035</v>
      </c>
      <c r="B17" s="39" t="s">
        <v>51</v>
      </c>
      <c r="C17" s="40">
        <v>194</v>
      </c>
      <c r="D17" s="40">
        <v>67932</v>
      </c>
      <c r="E17" s="40">
        <v>979</v>
      </c>
      <c r="F17" s="40">
        <v>158470</v>
      </c>
      <c r="G17" s="66">
        <v>0.19819999999999999</v>
      </c>
      <c r="H17" s="66">
        <v>0.42870000000000003</v>
      </c>
      <c r="I17" s="44">
        <v>2.81</v>
      </c>
      <c r="J17" s="67">
        <v>5</v>
      </c>
      <c r="K17" s="44">
        <v>0.14000000000000001</v>
      </c>
      <c r="L17" s="43">
        <v>4.75</v>
      </c>
      <c r="M17" s="45"/>
      <c r="N17" s="68"/>
      <c r="O17" s="47">
        <v>4.8899999999999997</v>
      </c>
    </row>
    <row r="18" spans="1:15" x14ac:dyDescent="0.2">
      <c r="A18" s="38">
        <v>560036</v>
      </c>
      <c r="B18" s="39" t="s">
        <v>52</v>
      </c>
      <c r="C18" s="40">
        <v>17814</v>
      </c>
      <c r="D18" s="40">
        <v>23756</v>
      </c>
      <c r="E18" s="40">
        <v>61038</v>
      </c>
      <c r="F18" s="40">
        <v>48264</v>
      </c>
      <c r="G18" s="66">
        <v>0.29189999999999999</v>
      </c>
      <c r="H18" s="66">
        <v>0.49220000000000003</v>
      </c>
      <c r="I18" s="44">
        <v>5</v>
      </c>
      <c r="J18" s="67">
        <v>5</v>
      </c>
      <c r="K18" s="44">
        <v>4.05</v>
      </c>
      <c r="L18" s="43">
        <v>0.95</v>
      </c>
      <c r="M18" s="45"/>
      <c r="N18" s="68"/>
      <c r="O18" s="47">
        <v>5</v>
      </c>
    </row>
    <row r="19" spans="1:15" x14ac:dyDescent="0.2">
      <c r="A19" s="38">
        <v>560041</v>
      </c>
      <c r="B19" s="39" t="s">
        <v>53</v>
      </c>
      <c r="C19" s="40">
        <v>124</v>
      </c>
      <c r="D19" s="40">
        <v>31454</v>
      </c>
      <c r="E19" s="40">
        <v>936</v>
      </c>
      <c r="F19" s="40">
        <v>88999</v>
      </c>
      <c r="G19" s="66">
        <v>0.13250000000000001</v>
      </c>
      <c r="H19" s="66">
        <v>0.35339999999999999</v>
      </c>
      <c r="I19" s="44">
        <v>0.78</v>
      </c>
      <c r="J19" s="67">
        <v>3.96</v>
      </c>
      <c r="K19" s="44">
        <v>0.04</v>
      </c>
      <c r="L19" s="43">
        <v>3.76</v>
      </c>
      <c r="M19" s="45"/>
      <c r="N19" s="68"/>
      <c r="O19" s="47">
        <v>3.8</v>
      </c>
    </row>
    <row r="20" spans="1:15" x14ac:dyDescent="0.2">
      <c r="A20" s="38">
        <v>560043</v>
      </c>
      <c r="B20" s="39" t="s">
        <v>54</v>
      </c>
      <c r="C20" s="40">
        <v>14646</v>
      </c>
      <c r="D20" s="40">
        <v>12804</v>
      </c>
      <c r="E20" s="40">
        <v>41673</v>
      </c>
      <c r="F20" s="40">
        <v>22980</v>
      </c>
      <c r="G20" s="66">
        <v>0.35149999999999998</v>
      </c>
      <c r="H20" s="66">
        <v>0.55720000000000003</v>
      </c>
      <c r="I20" s="44">
        <v>5</v>
      </c>
      <c r="J20" s="67">
        <v>5</v>
      </c>
      <c r="K20" s="44">
        <v>4</v>
      </c>
      <c r="L20" s="43">
        <v>1</v>
      </c>
      <c r="M20" s="45"/>
      <c r="N20" s="68"/>
      <c r="O20" s="47">
        <v>5</v>
      </c>
    </row>
    <row r="21" spans="1:15" x14ac:dyDescent="0.2">
      <c r="A21" s="38">
        <v>560045</v>
      </c>
      <c r="B21" s="39" t="s">
        <v>55</v>
      </c>
      <c r="C21" s="40">
        <v>7045</v>
      </c>
      <c r="D21" s="40">
        <v>17957</v>
      </c>
      <c r="E21" s="40">
        <v>31109</v>
      </c>
      <c r="F21" s="40">
        <v>40464</v>
      </c>
      <c r="G21" s="66">
        <v>0.22650000000000001</v>
      </c>
      <c r="H21" s="66">
        <v>0.44379999999999997</v>
      </c>
      <c r="I21" s="44">
        <v>3.69</v>
      </c>
      <c r="J21" s="67">
        <v>5</v>
      </c>
      <c r="K21" s="44">
        <v>0</v>
      </c>
      <c r="L21" s="43">
        <v>1.1000000000000001</v>
      </c>
      <c r="M21" s="49">
        <v>1</v>
      </c>
      <c r="N21" s="68"/>
      <c r="O21" s="47">
        <v>1.1000000000000001</v>
      </c>
    </row>
    <row r="22" spans="1:15" x14ac:dyDescent="0.2">
      <c r="A22" s="38">
        <v>560047</v>
      </c>
      <c r="B22" s="39" t="s">
        <v>56</v>
      </c>
      <c r="C22" s="40">
        <v>7498</v>
      </c>
      <c r="D22" s="40">
        <v>19067</v>
      </c>
      <c r="E22" s="40">
        <v>48849</v>
      </c>
      <c r="F22" s="40">
        <v>37788</v>
      </c>
      <c r="G22" s="66">
        <v>0.1535</v>
      </c>
      <c r="H22" s="66">
        <v>0.50460000000000005</v>
      </c>
      <c r="I22" s="44">
        <v>1.43</v>
      </c>
      <c r="J22" s="67">
        <v>5</v>
      </c>
      <c r="K22" s="44">
        <v>1.1200000000000001</v>
      </c>
      <c r="L22" s="43">
        <v>1.1000000000000001</v>
      </c>
      <c r="M22" s="45"/>
      <c r="N22" s="68"/>
      <c r="O22" s="47">
        <v>2.2200000000000002</v>
      </c>
    </row>
    <row r="23" spans="1:15" x14ac:dyDescent="0.2">
      <c r="A23" s="38">
        <v>560052</v>
      </c>
      <c r="B23" s="39" t="s">
        <v>57</v>
      </c>
      <c r="C23" s="40">
        <v>8890</v>
      </c>
      <c r="D23" s="40">
        <v>11220</v>
      </c>
      <c r="E23" s="40">
        <v>29150</v>
      </c>
      <c r="F23" s="40">
        <v>21478</v>
      </c>
      <c r="G23" s="66">
        <v>0.30499999999999999</v>
      </c>
      <c r="H23" s="66">
        <v>0.52239999999999998</v>
      </c>
      <c r="I23" s="44">
        <v>5</v>
      </c>
      <c r="J23" s="67">
        <v>5</v>
      </c>
      <c r="K23" s="44">
        <v>3.8</v>
      </c>
      <c r="L23" s="43">
        <v>1.2</v>
      </c>
      <c r="M23" s="45"/>
      <c r="N23" s="68"/>
      <c r="O23" s="47">
        <v>5</v>
      </c>
    </row>
    <row r="24" spans="1:15" x14ac:dyDescent="0.2">
      <c r="A24" s="38">
        <v>560053</v>
      </c>
      <c r="B24" s="39" t="s">
        <v>58</v>
      </c>
      <c r="C24" s="40">
        <v>7882</v>
      </c>
      <c r="D24" s="40">
        <v>9754</v>
      </c>
      <c r="E24" s="40">
        <v>22559</v>
      </c>
      <c r="F24" s="40">
        <v>16779</v>
      </c>
      <c r="G24" s="66">
        <v>0.34939999999999999</v>
      </c>
      <c r="H24" s="66">
        <v>0.58130000000000004</v>
      </c>
      <c r="I24" s="44">
        <v>5</v>
      </c>
      <c r="J24" s="67">
        <v>5</v>
      </c>
      <c r="K24" s="44">
        <v>3.9</v>
      </c>
      <c r="L24" s="43">
        <v>1.1000000000000001</v>
      </c>
      <c r="M24" s="45"/>
      <c r="N24" s="68"/>
      <c r="O24" s="47">
        <v>5</v>
      </c>
    </row>
    <row r="25" spans="1:15" x14ac:dyDescent="0.2">
      <c r="A25" s="38">
        <v>560054</v>
      </c>
      <c r="B25" s="39" t="s">
        <v>59</v>
      </c>
      <c r="C25" s="40">
        <v>6353</v>
      </c>
      <c r="D25" s="40">
        <v>13656</v>
      </c>
      <c r="E25" s="40">
        <v>31511</v>
      </c>
      <c r="F25" s="40">
        <v>27572</v>
      </c>
      <c r="G25" s="66">
        <v>0.2016</v>
      </c>
      <c r="H25" s="66">
        <v>0.49530000000000002</v>
      </c>
      <c r="I25" s="44">
        <v>2.92</v>
      </c>
      <c r="J25" s="67">
        <v>5</v>
      </c>
      <c r="K25" s="44">
        <v>2.19</v>
      </c>
      <c r="L25" s="43">
        <v>1.25</v>
      </c>
      <c r="M25" s="45"/>
      <c r="N25" s="68"/>
      <c r="O25" s="47">
        <v>3.44</v>
      </c>
    </row>
    <row r="26" spans="1:15" x14ac:dyDescent="0.2">
      <c r="A26" s="38">
        <v>560055</v>
      </c>
      <c r="B26" s="39" t="s">
        <v>60</v>
      </c>
      <c r="C26" s="40">
        <v>6069</v>
      </c>
      <c r="D26" s="40">
        <v>6832</v>
      </c>
      <c r="E26" s="40">
        <v>15542</v>
      </c>
      <c r="F26" s="40">
        <v>12998</v>
      </c>
      <c r="G26" s="66">
        <v>0.39050000000000001</v>
      </c>
      <c r="H26" s="66">
        <v>0.52559999999999996</v>
      </c>
      <c r="I26" s="44">
        <v>5</v>
      </c>
      <c r="J26" s="67">
        <v>5</v>
      </c>
      <c r="K26" s="44">
        <v>4</v>
      </c>
      <c r="L26" s="43">
        <v>1</v>
      </c>
      <c r="M26" s="45"/>
      <c r="N26" s="68"/>
      <c r="O26" s="47">
        <v>5</v>
      </c>
    </row>
    <row r="27" spans="1:15" x14ac:dyDescent="0.2">
      <c r="A27" s="38">
        <v>560056</v>
      </c>
      <c r="B27" s="39" t="s">
        <v>61</v>
      </c>
      <c r="C27" s="40">
        <v>6861</v>
      </c>
      <c r="D27" s="40">
        <v>8486</v>
      </c>
      <c r="E27" s="40">
        <v>27911</v>
      </c>
      <c r="F27" s="40">
        <v>14994</v>
      </c>
      <c r="G27" s="66">
        <v>0.24579999999999999</v>
      </c>
      <c r="H27" s="66">
        <v>0.56599999999999995</v>
      </c>
      <c r="I27" s="44">
        <v>4.28</v>
      </c>
      <c r="J27" s="67">
        <v>5</v>
      </c>
      <c r="K27" s="44">
        <v>3.51</v>
      </c>
      <c r="L27" s="43">
        <v>0.9</v>
      </c>
      <c r="M27" s="45"/>
      <c r="N27" s="68"/>
      <c r="O27" s="47">
        <v>4.41</v>
      </c>
    </row>
    <row r="28" spans="1:15" x14ac:dyDescent="0.2">
      <c r="A28" s="38">
        <v>560057</v>
      </c>
      <c r="B28" s="39" t="s">
        <v>62</v>
      </c>
      <c r="C28" s="40">
        <v>11612</v>
      </c>
      <c r="D28" s="40">
        <v>10685</v>
      </c>
      <c r="E28" s="40">
        <v>37377</v>
      </c>
      <c r="F28" s="40">
        <v>20129</v>
      </c>
      <c r="G28" s="66">
        <v>0.31069999999999998</v>
      </c>
      <c r="H28" s="66">
        <v>0.53080000000000005</v>
      </c>
      <c r="I28" s="44">
        <v>5</v>
      </c>
      <c r="J28" s="67">
        <v>5</v>
      </c>
      <c r="K28" s="44">
        <v>3.95</v>
      </c>
      <c r="L28" s="43">
        <v>1.05</v>
      </c>
      <c r="M28" s="48"/>
      <c r="N28" s="68"/>
      <c r="O28" s="47">
        <v>5</v>
      </c>
    </row>
    <row r="29" spans="1:15" x14ac:dyDescent="0.2">
      <c r="A29" s="38">
        <v>560058</v>
      </c>
      <c r="B29" s="39" t="s">
        <v>63</v>
      </c>
      <c r="C29" s="40">
        <v>19357</v>
      </c>
      <c r="D29" s="40">
        <v>21543</v>
      </c>
      <c r="E29" s="40">
        <v>59266</v>
      </c>
      <c r="F29" s="40">
        <v>40712</v>
      </c>
      <c r="G29" s="66">
        <v>0.3266</v>
      </c>
      <c r="H29" s="66">
        <v>0.5292</v>
      </c>
      <c r="I29" s="44">
        <v>5</v>
      </c>
      <c r="J29" s="67">
        <v>5</v>
      </c>
      <c r="K29" s="44">
        <v>3.9</v>
      </c>
      <c r="L29" s="43">
        <v>1.1000000000000001</v>
      </c>
      <c r="M29" s="48"/>
      <c r="N29" s="68"/>
      <c r="O29" s="47">
        <v>5</v>
      </c>
    </row>
    <row r="30" spans="1:15" x14ac:dyDescent="0.2">
      <c r="A30" s="38">
        <v>560059</v>
      </c>
      <c r="B30" s="39" t="s">
        <v>64</v>
      </c>
      <c r="C30" s="40">
        <v>6013</v>
      </c>
      <c r="D30" s="40">
        <v>6028</v>
      </c>
      <c r="E30" s="40">
        <v>17099</v>
      </c>
      <c r="F30" s="40">
        <v>11075</v>
      </c>
      <c r="G30" s="66">
        <v>0.35170000000000001</v>
      </c>
      <c r="H30" s="66">
        <v>0.54430000000000001</v>
      </c>
      <c r="I30" s="44">
        <v>5</v>
      </c>
      <c r="J30" s="67">
        <v>5</v>
      </c>
      <c r="K30" s="44">
        <v>4</v>
      </c>
      <c r="L30" s="43">
        <v>1</v>
      </c>
      <c r="M30" s="48"/>
      <c r="N30" s="68"/>
      <c r="O30" s="47">
        <v>5</v>
      </c>
    </row>
    <row r="31" spans="1:15" x14ac:dyDescent="0.2">
      <c r="A31" s="38">
        <v>560060</v>
      </c>
      <c r="B31" s="39" t="s">
        <v>65</v>
      </c>
      <c r="C31" s="40">
        <v>8152</v>
      </c>
      <c r="D31" s="40">
        <v>10136</v>
      </c>
      <c r="E31" s="40">
        <v>24155</v>
      </c>
      <c r="F31" s="40">
        <v>20470</v>
      </c>
      <c r="G31" s="66">
        <v>0.33750000000000002</v>
      </c>
      <c r="H31" s="66">
        <v>0.49519999999999997</v>
      </c>
      <c r="I31" s="44">
        <v>5</v>
      </c>
      <c r="J31" s="67">
        <v>5</v>
      </c>
      <c r="K31" s="44">
        <v>3.85</v>
      </c>
      <c r="L31" s="43">
        <v>1.1499999999999999</v>
      </c>
      <c r="M31" s="48"/>
      <c r="N31" s="68"/>
      <c r="O31" s="47">
        <v>5</v>
      </c>
    </row>
    <row r="32" spans="1:15" x14ac:dyDescent="0.2">
      <c r="A32" s="38">
        <v>560061</v>
      </c>
      <c r="B32" s="39" t="s">
        <v>66</v>
      </c>
      <c r="C32" s="40">
        <v>5669</v>
      </c>
      <c r="D32" s="40">
        <v>9400</v>
      </c>
      <c r="E32" s="40">
        <v>19050</v>
      </c>
      <c r="F32" s="40">
        <v>19411</v>
      </c>
      <c r="G32" s="66">
        <v>0.29759999999999998</v>
      </c>
      <c r="H32" s="66">
        <v>0.48430000000000001</v>
      </c>
      <c r="I32" s="44">
        <v>5</v>
      </c>
      <c r="J32" s="67">
        <v>5</v>
      </c>
      <c r="K32" s="44">
        <v>3.85</v>
      </c>
      <c r="L32" s="43">
        <v>1.1499999999999999</v>
      </c>
      <c r="M32" s="48"/>
      <c r="N32" s="68"/>
      <c r="O32" s="47">
        <v>5</v>
      </c>
    </row>
    <row r="33" spans="1:15" x14ac:dyDescent="0.2">
      <c r="A33" s="38">
        <v>560062</v>
      </c>
      <c r="B33" s="39" t="s">
        <v>67</v>
      </c>
      <c r="C33" s="40">
        <v>3217</v>
      </c>
      <c r="D33" s="40">
        <v>3828</v>
      </c>
      <c r="E33" s="40">
        <v>11225</v>
      </c>
      <c r="F33" s="40">
        <v>8044</v>
      </c>
      <c r="G33" s="66">
        <v>0.28660000000000002</v>
      </c>
      <c r="H33" s="66">
        <v>0.47589999999999999</v>
      </c>
      <c r="I33" s="44">
        <v>5</v>
      </c>
      <c r="J33" s="67">
        <v>5</v>
      </c>
      <c r="K33" s="44">
        <v>4</v>
      </c>
      <c r="L33" s="43">
        <v>1</v>
      </c>
      <c r="M33" s="48"/>
      <c r="N33" s="68"/>
      <c r="O33" s="47">
        <v>5</v>
      </c>
    </row>
    <row r="34" spans="1:15" x14ac:dyDescent="0.2">
      <c r="A34" s="38">
        <v>560063</v>
      </c>
      <c r="B34" s="39" t="s">
        <v>68</v>
      </c>
      <c r="C34" s="40">
        <v>7396</v>
      </c>
      <c r="D34" s="40">
        <v>1740</v>
      </c>
      <c r="E34" s="40">
        <v>16117</v>
      </c>
      <c r="F34" s="40">
        <v>8448</v>
      </c>
      <c r="G34" s="66">
        <v>0.45889999999999997</v>
      </c>
      <c r="H34" s="66">
        <v>0.20599999999999999</v>
      </c>
      <c r="I34" s="44">
        <v>5</v>
      </c>
      <c r="J34" s="67">
        <v>1.39</v>
      </c>
      <c r="K34" s="44">
        <v>3.85</v>
      </c>
      <c r="L34" s="43">
        <v>0.32</v>
      </c>
      <c r="M34" s="48"/>
      <c r="N34" s="68"/>
      <c r="O34" s="47">
        <v>4.17</v>
      </c>
    </row>
    <row r="35" spans="1:15" x14ac:dyDescent="0.2">
      <c r="A35" s="38">
        <v>560064</v>
      </c>
      <c r="B35" s="39" t="s">
        <v>69</v>
      </c>
      <c r="C35" s="40">
        <v>34769</v>
      </c>
      <c r="D35" s="40">
        <v>41155</v>
      </c>
      <c r="E35" s="40">
        <v>79149</v>
      </c>
      <c r="F35" s="40">
        <v>65856</v>
      </c>
      <c r="G35" s="66">
        <v>0.43930000000000002</v>
      </c>
      <c r="H35" s="66">
        <v>0.62490000000000001</v>
      </c>
      <c r="I35" s="44">
        <v>5</v>
      </c>
      <c r="J35" s="67">
        <v>5</v>
      </c>
      <c r="K35" s="44">
        <v>3.85</v>
      </c>
      <c r="L35" s="43">
        <v>1.1499999999999999</v>
      </c>
      <c r="M35" s="48"/>
      <c r="N35" s="68"/>
      <c r="O35" s="47">
        <v>5</v>
      </c>
    </row>
    <row r="36" spans="1:15" x14ac:dyDescent="0.2">
      <c r="A36" s="38">
        <v>560065</v>
      </c>
      <c r="B36" s="39" t="s">
        <v>70</v>
      </c>
      <c r="C36" s="40">
        <v>11416</v>
      </c>
      <c r="D36" s="40">
        <v>12426</v>
      </c>
      <c r="E36" s="40">
        <v>26224</v>
      </c>
      <c r="F36" s="40">
        <v>18248</v>
      </c>
      <c r="G36" s="66">
        <v>0.43530000000000002</v>
      </c>
      <c r="H36" s="66">
        <v>0.68100000000000005</v>
      </c>
      <c r="I36" s="44">
        <v>5</v>
      </c>
      <c r="J36" s="67">
        <v>5</v>
      </c>
      <c r="K36" s="44">
        <v>0</v>
      </c>
      <c r="L36" s="43">
        <v>0.95</v>
      </c>
      <c r="M36" s="49">
        <v>1</v>
      </c>
      <c r="N36" s="68"/>
      <c r="O36" s="47">
        <v>0.95</v>
      </c>
    </row>
    <row r="37" spans="1:15" x14ac:dyDescent="0.2">
      <c r="A37" s="38">
        <v>560066</v>
      </c>
      <c r="B37" s="39" t="s">
        <v>71</v>
      </c>
      <c r="C37" s="40">
        <v>3170</v>
      </c>
      <c r="D37" s="40">
        <v>6160</v>
      </c>
      <c r="E37" s="40">
        <v>16113</v>
      </c>
      <c r="F37" s="40">
        <v>11098</v>
      </c>
      <c r="G37" s="66">
        <v>0.19670000000000001</v>
      </c>
      <c r="H37" s="66">
        <v>0.55510000000000004</v>
      </c>
      <c r="I37" s="44">
        <v>2.77</v>
      </c>
      <c r="J37" s="67">
        <v>5</v>
      </c>
      <c r="K37" s="44">
        <v>2.2200000000000002</v>
      </c>
      <c r="L37" s="43">
        <v>1</v>
      </c>
      <c r="M37" s="48"/>
      <c r="N37" s="68"/>
      <c r="O37" s="47">
        <v>3.22</v>
      </c>
    </row>
    <row r="38" spans="1:15" x14ac:dyDescent="0.2">
      <c r="A38" s="38">
        <v>560067</v>
      </c>
      <c r="B38" s="39" t="s">
        <v>72</v>
      </c>
      <c r="C38" s="40">
        <v>4227</v>
      </c>
      <c r="D38" s="40">
        <v>15140</v>
      </c>
      <c r="E38" s="40">
        <v>25512</v>
      </c>
      <c r="F38" s="40">
        <v>26666</v>
      </c>
      <c r="G38" s="66">
        <v>0.16569999999999999</v>
      </c>
      <c r="H38" s="66">
        <v>0.56779999999999997</v>
      </c>
      <c r="I38" s="44">
        <v>1.81</v>
      </c>
      <c r="J38" s="67">
        <v>5</v>
      </c>
      <c r="K38" s="44">
        <v>1.38</v>
      </c>
      <c r="L38" s="43">
        <v>1.2</v>
      </c>
      <c r="M38" s="48"/>
      <c r="N38" s="68"/>
      <c r="O38" s="47">
        <v>2.58</v>
      </c>
    </row>
    <row r="39" spans="1:15" x14ac:dyDescent="0.2">
      <c r="A39" s="38">
        <v>560068</v>
      </c>
      <c r="B39" s="39" t="s">
        <v>73</v>
      </c>
      <c r="C39" s="40">
        <v>9421</v>
      </c>
      <c r="D39" s="40">
        <v>13574</v>
      </c>
      <c r="E39" s="40">
        <v>33545</v>
      </c>
      <c r="F39" s="40">
        <v>23874</v>
      </c>
      <c r="G39" s="66">
        <v>0.28079999999999999</v>
      </c>
      <c r="H39" s="66">
        <v>0.56859999999999999</v>
      </c>
      <c r="I39" s="44">
        <v>5</v>
      </c>
      <c r="J39" s="67">
        <v>5</v>
      </c>
      <c r="K39" s="44">
        <v>3.85</v>
      </c>
      <c r="L39" s="43">
        <v>1.1499999999999999</v>
      </c>
      <c r="M39" s="48"/>
      <c r="N39" s="68"/>
      <c r="O39" s="47">
        <v>5</v>
      </c>
    </row>
    <row r="40" spans="1:15" x14ac:dyDescent="0.2">
      <c r="A40" s="38">
        <v>560069</v>
      </c>
      <c r="B40" s="39" t="s">
        <v>74</v>
      </c>
      <c r="C40" s="40">
        <v>16071</v>
      </c>
      <c r="D40" s="40">
        <v>9947</v>
      </c>
      <c r="E40" s="40">
        <v>31040</v>
      </c>
      <c r="F40" s="40">
        <v>14650</v>
      </c>
      <c r="G40" s="66">
        <v>0.51780000000000004</v>
      </c>
      <c r="H40" s="66">
        <v>0.67900000000000005</v>
      </c>
      <c r="I40" s="44">
        <v>5</v>
      </c>
      <c r="J40" s="67">
        <v>5</v>
      </c>
      <c r="K40" s="44">
        <v>0</v>
      </c>
      <c r="L40" s="43">
        <v>1.1000000000000001</v>
      </c>
      <c r="M40" s="49">
        <v>1</v>
      </c>
      <c r="N40" s="68"/>
      <c r="O40" s="47">
        <v>1.1000000000000001</v>
      </c>
    </row>
    <row r="41" spans="1:15" x14ac:dyDescent="0.2">
      <c r="A41" s="38">
        <v>560070</v>
      </c>
      <c r="B41" s="39" t="s">
        <v>75</v>
      </c>
      <c r="C41" s="40">
        <v>34746</v>
      </c>
      <c r="D41" s="40">
        <v>42480</v>
      </c>
      <c r="E41" s="40">
        <v>118799</v>
      </c>
      <c r="F41" s="40">
        <v>84792</v>
      </c>
      <c r="G41" s="66">
        <v>0.29249999999999998</v>
      </c>
      <c r="H41" s="66">
        <v>0.501</v>
      </c>
      <c r="I41" s="44">
        <v>5</v>
      </c>
      <c r="J41" s="67">
        <v>5</v>
      </c>
      <c r="K41" s="44">
        <v>3.8</v>
      </c>
      <c r="L41" s="43">
        <v>1.2</v>
      </c>
      <c r="M41" s="48"/>
      <c r="N41" s="68"/>
      <c r="O41" s="47">
        <v>5</v>
      </c>
    </row>
    <row r="42" spans="1:15" x14ac:dyDescent="0.2">
      <c r="A42" s="38">
        <v>560071</v>
      </c>
      <c r="B42" s="39" t="s">
        <v>76</v>
      </c>
      <c r="C42" s="40">
        <v>10844</v>
      </c>
      <c r="D42" s="40">
        <v>17302</v>
      </c>
      <c r="E42" s="40">
        <v>27769</v>
      </c>
      <c r="F42" s="40">
        <v>30984</v>
      </c>
      <c r="G42" s="66">
        <v>0.39050000000000001</v>
      </c>
      <c r="H42" s="66">
        <v>0.55840000000000001</v>
      </c>
      <c r="I42" s="44">
        <v>5</v>
      </c>
      <c r="J42" s="67">
        <v>5</v>
      </c>
      <c r="K42" s="44">
        <v>0</v>
      </c>
      <c r="L42" s="43">
        <v>1.25</v>
      </c>
      <c r="M42" s="49">
        <v>1</v>
      </c>
      <c r="N42" s="68"/>
      <c r="O42" s="47">
        <v>1.25</v>
      </c>
    </row>
    <row r="43" spans="1:15" x14ac:dyDescent="0.2">
      <c r="A43" s="38">
        <v>560072</v>
      </c>
      <c r="B43" s="39" t="s">
        <v>77</v>
      </c>
      <c r="C43" s="40">
        <v>11359</v>
      </c>
      <c r="D43" s="40">
        <v>11962</v>
      </c>
      <c r="E43" s="40">
        <v>26219</v>
      </c>
      <c r="F43" s="40">
        <v>21569</v>
      </c>
      <c r="G43" s="66">
        <v>0.43319999999999997</v>
      </c>
      <c r="H43" s="66">
        <v>0.55459999999999998</v>
      </c>
      <c r="I43" s="44">
        <v>5</v>
      </c>
      <c r="J43" s="67">
        <v>5</v>
      </c>
      <c r="K43" s="44">
        <v>3.95</v>
      </c>
      <c r="L43" s="43">
        <v>1.05</v>
      </c>
      <c r="M43" s="48"/>
      <c r="N43" s="68"/>
      <c r="O43" s="47">
        <v>5</v>
      </c>
    </row>
    <row r="44" spans="1:15" x14ac:dyDescent="0.2">
      <c r="A44" s="38">
        <v>560073</v>
      </c>
      <c r="B44" s="39" t="s">
        <v>78</v>
      </c>
      <c r="C44" s="40">
        <v>5082</v>
      </c>
      <c r="D44" s="40">
        <v>5498</v>
      </c>
      <c r="E44" s="40">
        <v>21699</v>
      </c>
      <c r="F44" s="40">
        <v>9069</v>
      </c>
      <c r="G44" s="66">
        <v>0.23419999999999999</v>
      </c>
      <c r="H44" s="66">
        <v>0.60619999999999996</v>
      </c>
      <c r="I44" s="44">
        <v>3.92</v>
      </c>
      <c r="J44" s="67">
        <v>5</v>
      </c>
      <c r="K44" s="44">
        <v>3.25</v>
      </c>
      <c r="L44" s="43">
        <v>0.85</v>
      </c>
      <c r="M44" s="48"/>
      <c r="N44" s="68"/>
      <c r="O44" s="47">
        <v>4.0999999999999996</v>
      </c>
    </row>
    <row r="45" spans="1:15" x14ac:dyDescent="0.2">
      <c r="A45" s="38">
        <v>560074</v>
      </c>
      <c r="B45" s="39" t="s">
        <v>79</v>
      </c>
      <c r="C45" s="40">
        <v>6330</v>
      </c>
      <c r="D45" s="40">
        <v>11162</v>
      </c>
      <c r="E45" s="40">
        <v>25681</v>
      </c>
      <c r="F45" s="40">
        <v>21030</v>
      </c>
      <c r="G45" s="66">
        <v>0.2465</v>
      </c>
      <c r="H45" s="66">
        <v>0.53080000000000005</v>
      </c>
      <c r="I45" s="44">
        <v>4.3</v>
      </c>
      <c r="J45" s="67">
        <v>5</v>
      </c>
      <c r="K45" s="44">
        <v>0</v>
      </c>
      <c r="L45" s="43">
        <v>1.2</v>
      </c>
      <c r="M45" s="49">
        <v>1</v>
      </c>
      <c r="N45" s="68"/>
      <c r="O45" s="47">
        <v>1.2</v>
      </c>
    </row>
    <row r="46" spans="1:15" x14ac:dyDescent="0.2">
      <c r="A46" s="38">
        <v>560075</v>
      </c>
      <c r="B46" s="39" t="s">
        <v>80</v>
      </c>
      <c r="C46" s="40">
        <v>15754</v>
      </c>
      <c r="D46" s="40">
        <v>21626</v>
      </c>
      <c r="E46" s="40">
        <v>53666</v>
      </c>
      <c r="F46" s="40">
        <v>33202</v>
      </c>
      <c r="G46" s="66">
        <v>0.29360000000000003</v>
      </c>
      <c r="H46" s="66">
        <v>0.65129999999999999</v>
      </c>
      <c r="I46" s="44">
        <v>5</v>
      </c>
      <c r="J46" s="67">
        <v>5</v>
      </c>
      <c r="K46" s="44">
        <v>3.85</v>
      </c>
      <c r="L46" s="43">
        <v>1.1499999999999999</v>
      </c>
      <c r="M46" s="48"/>
      <c r="N46" s="68"/>
      <c r="O46" s="47">
        <v>5</v>
      </c>
    </row>
    <row r="47" spans="1:15" x14ac:dyDescent="0.2">
      <c r="A47" s="38">
        <v>560076</v>
      </c>
      <c r="B47" s="39" t="s">
        <v>81</v>
      </c>
      <c r="C47" s="40">
        <v>2677</v>
      </c>
      <c r="D47" s="40">
        <v>3395</v>
      </c>
      <c r="E47" s="40">
        <v>8022</v>
      </c>
      <c r="F47" s="40">
        <v>7291</v>
      </c>
      <c r="G47" s="66">
        <v>0.3337</v>
      </c>
      <c r="H47" s="66">
        <v>0.46560000000000001</v>
      </c>
      <c r="I47" s="44">
        <v>5</v>
      </c>
      <c r="J47" s="67">
        <v>5</v>
      </c>
      <c r="K47" s="44">
        <v>3.9</v>
      </c>
      <c r="L47" s="43">
        <v>1.1000000000000001</v>
      </c>
      <c r="M47" s="45"/>
      <c r="N47" s="68"/>
      <c r="O47" s="47">
        <v>5</v>
      </c>
    </row>
    <row r="48" spans="1:15" x14ac:dyDescent="0.2">
      <c r="A48" s="38">
        <v>560077</v>
      </c>
      <c r="B48" s="39" t="s">
        <v>82</v>
      </c>
      <c r="C48" s="40">
        <v>4901</v>
      </c>
      <c r="D48" s="40">
        <v>5399</v>
      </c>
      <c r="E48" s="40">
        <v>23688</v>
      </c>
      <c r="F48" s="40">
        <v>9633</v>
      </c>
      <c r="G48" s="66">
        <v>0.2069</v>
      </c>
      <c r="H48" s="66">
        <v>0.5605</v>
      </c>
      <c r="I48" s="44">
        <v>3.08</v>
      </c>
      <c r="J48" s="67">
        <v>5</v>
      </c>
      <c r="K48" s="44">
        <v>2.56</v>
      </c>
      <c r="L48" s="43">
        <v>0.85</v>
      </c>
      <c r="M48" s="45"/>
      <c r="N48" s="68"/>
      <c r="O48" s="47">
        <v>3.41</v>
      </c>
    </row>
    <row r="49" spans="1:15" x14ac:dyDescent="0.2">
      <c r="A49" s="38">
        <v>560078</v>
      </c>
      <c r="B49" s="39" t="s">
        <v>83</v>
      </c>
      <c r="C49" s="40">
        <v>10828</v>
      </c>
      <c r="D49" s="40">
        <v>19833</v>
      </c>
      <c r="E49" s="40">
        <v>45880</v>
      </c>
      <c r="F49" s="40">
        <v>34829</v>
      </c>
      <c r="G49" s="66">
        <v>0.23599999999999999</v>
      </c>
      <c r="H49" s="66">
        <v>0.56940000000000002</v>
      </c>
      <c r="I49" s="44">
        <v>3.98</v>
      </c>
      <c r="J49" s="67">
        <v>5</v>
      </c>
      <c r="K49" s="44">
        <v>2.99</v>
      </c>
      <c r="L49" s="43">
        <v>1.25</v>
      </c>
      <c r="M49" s="45"/>
      <c r="N49" s="68"/>
      <c r="O49" s="47">
        <v>4.24</v>
      </c>
    </row>
    <row r="50" spans="1:15" x14ac:dyDescent="0.2">
      <c r="A50" s="38">
        <v>560079</v>
      </c>
      <c r="B50" s="39" t="s">
        <v>84</v>
      </c>
      <c r="C50" s="40">
        <v>21452</v>
      </c>
      <c r="D50" s="40">
        <v>26591</v>
      </c>
      <c r="E50" s="40">
        <v>77520</v>
      </c>
      <c r="F50" s="40">
        <v>50173</v>
      </c>
      <c r="G50" s="66">
        <v>0.2767</v>
      </c>
      <c r="H50" s="66">
        <v>0.53</v>
      </c>
      <c r="I50" s="44">
        <v>5</v>
      </c>
      <c r="J50" s="67">
        <v>5</v>
      </c>
      <c r="K50" s="44">
        <v>3.85</v>
      </c>
      <c r="L50" s="43">
        <v>1.1499999999999999</v>
      </c>
      <c r="M50" s="45"/>
      <c r="N50" s="68"/>
      <c r="O50" s="47">
        <v>5</v>
      </c>
    </row>
    <row r="51" spans="1:15" x14ac:dyDescent="0.2">
      <c r="A51" s="38">
        <v>560080</v>
      </c>
      <c r="B51" s="39" t="s">
        <v>85</v>
      </c>
      <c r="C51" s="40">
        <v>3833</v>
      </c>
      <c r="D51" s="40">
        <v>9073</v>
      </c>
      <c r="E51" s="40">
        <v>23064</v>
      </c>
      <c r="F51" s="40">
        <v>22735</v>
      </c>
      <c r="G51" s="66">
        <v>0.16619999999999999</v>
      </c>
      <c r="H51" s="66">
        <v>0.39910000000000001</v>
      </c>
      <c r="I51" s="44">
        <v>1.82</v>
      </c>
      <c r="J51" s="67">
        <v>4.76</v>
      </c>
      <c r="K51" s="44">
        <v>1.4</v>
      </c>
      <c r="L51" s="43">
        <v>1.0900000000000001</v>
      </c>
      <c r="M51" s="45"/>
      <c r="N51" s="68"/>
      <c r="O51" s="47">
        <v>2.4900000000000002</v>
      </c>
    </row>
    <row r="52" spans="1:15" x14ac:dyDescent="0.2">
      <c r="A52" s="38">
        <v>560081</v>
      </c>
      <c r="B52" s="39" t="s">
        <v>86</v>
      </c>
      <c r="C52" s="40">
        <v>7373</v>
      </c>
      <c r="D52" s="40">
        <v>12564</v>
      </c>
      <c r="E52" s="40">
        <v>21963</v>
      </c>
      <c r="F52" s="40">
        <v>22524</v>
      </c>
      <c r="G52" s="66">
        <v>0.3357</v>
      </c>
      <c r="H52" s="66">
        <v>0.55779999999999996</v>
      </c>
      <c r="I52" s="44">
        <v>5</v>
      </c>
      <c r="J52" s="67">
        <v>5</v>
      </c>
      <c r="K52" s="44">
        <v>3.75</v>
      </c>
      <c r="L52" s="43">
        <v>1.25</v>
      </c>
      <c r="M52" s="45"/>
      <c r="N52" s="68"/>
      <c r="O52" s="47">
        <v>5</v>
      </c>
    </row>
    <row r="53" spans="1:15" x14ac:dyDescent="0.2">
      <c r="A53" s="38">
        <v>560082</v>
      </c>
      <c r="B53" s="39" t="s">
        <v>87</v>
      </c>
      <c r="C53" s="40">
        <v>6405</v>
      </c>
      <c r="D53" s="40">
        <v>11028</v>
      </c>
      <c r="E53" s="40">
        <v>27838</v>
      </c>
      <c r="F53" s="40">
        <v>18512</v>
      </c>
      <c r="G53" s="66">
        <v>0.2301</v>
      </c>
      <c r="H53" s="66">
        <v>0.59570000000000001</v>
      </c>
      <c r="I53" s="44">
        <v>3.8</v>
      </c>
      <c r="J53" s="67">
        <v>5</v>
      </c>
      <c r="K53" s="44">
        <v>3.04</v>
      </c>
      <c r="L53" s="43">
        <v>1</v>
      </c>
      <c r="M53" s="45"/>
      <c r="N53" s="68"/>
      <c r="O53" s="47">
        <v>4.04</v>
      </c>
    </row>
    <row r="54" spans="1:15" x14ac:dyDescent="0.2">
      <c r="A54" s="38">
        <v>560083</v>
      </c>
      <c r="B54" s="39" t="s">
        <v>88</v>
      </c>
      <c r="C54" s="40">
        <v>6350</v>
      </c>
      <c r="D54" s="40">
        <v>9666</v>
      </c>
      <c r="E54" s="40">
        <v>23414</v>
      </c>
      <c r="F54" s="40">
        <v>15599</v>
      </c>
      <c r="G54" s="66">
        <v>0.2712</v>
      </c>
      <c r="H54" s="66">
        <v>0.61970000000000003</v>
      </c>
      <c r="I54" s="44">
        <v>5</v>
      </c>
      <c r="J54" s="67">
        <v>5</v>
      </c>
      <c r="K54" s="44">
        <v>4.05</v>
      </c>
      <c r="L54" s="43">
        <v>0.95</v>
      </c>
      <c r="M54" s="45"/>
      <c r="N54" s="68"/>
      <c r="O54" s="47">
        <v>5</v>
      </c>
    </row>
    <row r="55" spans="1:15" x14ac:dyDescent="0.2">
      <c r="A55" s="38">
        <v>560084</v>
      </c>
      <c r="B55" s="39" t="s">
        <v>89</v>
      </c>
      <c r="C55" s="40">
        <v>3632</v>
      </c>
      <c r="D55" s="40">
        <v>7181</v>
      </c>
      <c r="E55" s="40">
        <v>23183</v>
      </c>
      <c r="F55" s="40">
        <v>20373</v>
      </c>
      <c r="G55" s="66">
        <v>0.15670000000000001</v>
      </c>
      <c r="H55" s="66">
        <v>0.35249999999999998</v>
      </c>
      <c r="I55" s="44">
        <v>1.53</v>
      </c>
      <c r="J55" s="67">
        <v>3.95</v>
      </c>
      <c r="K55" s="44">
        <v>1.1299999999999999</v>
      </c>
      <c r="L55" s="43">
        <v>1.03</v>
      </c>
      <c r="M55" s="45"/>
      <c r="N55" s="68"/>
      <c r="O55" s="47">
        <v>2.16</v>
      </c>
    </row>
    <row r="56" spans="1:15" ht="25.5" x14ac:dyDescent="0.2">
      <c r="A56" s="38">
        <v>560085</v>
      </c>
      <c r="B56" s="39" t="s">
        <v>90</v>
      </c>
      <c r="C56" s="40">
        <v>4065</v>
      </c>
      <c r="D56" s="40">
        <v>147</v>
      </c>
      <c r="E56" s="40">
        <v>15438</v>
      </c>
      <c r="F56" s="40">
        <v>1065</v>
      </c>
      <c r="G56" s="66">
        <v>0.26329999999999998</v>
      </c>
      <c r="H56" s="66">
        <v>0.13800000000000001</v>
      </c>
      <c r="I56" s="44">
        <v>4.82</v>
      </c>
      <c r="J56" s="67">
        <v>0.21</v>
      </c>
      <c r="K56" s="44">
        <v>4.63</v>
      </c>
      <c r="L56" s="43">
        <v>0.01</v>
      </c>
      <c r="M56" s="45"/>
      <c r="N56" s="68"/>
      <c r="O56" s="47">
        <v>4.6399999999999997</v>
      </c>
    </row>
    <row r="57" spans="1:15" ht="25.5" x14ac:dyDescent="0.2">
      <c r="A57" s="38">
        <v>560086</v>
      </c>
      <c r="B57" s="39" t="s">
        <v>91</v>
      </c>
      <c r="C57" s="40">
        <v>6252</v>
      </c>
      <c r="D57" s="40">
        <v>1434</v>
      </c>
      <c r="E57" s="40">
        <v>21474</v>
      </c>
      <c r="F57" s="40">
        <v>2104</v>
      </c>
      <c r="G57" s="66">
        <v>0.29110000000000003</v>
      </c>
      <c r="H57" s="66">
        <v>0.68159999999999998</v>
      </c>
      <c r="I57" s="44">
        <v>5</v>
      </c>
      <c r="J57" s="67">
        <v>5</v>
      </c>
      <c r="K57" s="44">
        <v>0</v>
      </c>
      <c r="L57" s="43">
        <v>0.15</v>
      </c>
      <c r="M57" s="49">
        <v>1</v>
      </c>
      <c r="N57" s="68"/>
      <c r="O57" s="47">
        <v>0.15</v>
      </c>
    </row>
    <row r="58" spans="1:15" x14ac:dyDescent="0.2">
      <c r="A58" s="38">
        <v>560087</v>
      </c>
      <c r="B58" s="39" t="s">
        <v>92</v>
      </c>
      <c r="C58" s="40">
        <v>4189</v>
      </c>
      <c r="D58" s="40">
        <v>0</v>
      </c>
      <c r="E58" s="40">
        <v>39062</v>
      </c>
      <c r="F58" s="40">
        <v>3</v>
      </c>
      <c r="G58" s="66">
        <v>0.1072</v>
      </c>
      <c r="H58" s="66">
        <v>0</v>
      </c>
      <c r="I58" s="44">
        <v>0</v>
      </c>
      <c r="J58" s="67">
        <v>0</v>
      </c>
      <c r="K58" s="44">
        <v>0</v>
      </c>
      <c r="L58" s="43">
        <v>0</v>
      </c>
      <c r="M58" s="45"/>
      <c r="N58" s="68"/>
      <c r="O58" s="47">
        <v>0</v>
      </c>
    </row>
    <row r="59" spans="1:15" ht="25.5" x14ac:dyDescent="0.2">
      <c r="A59" s="38">
        <v>560088</v>
      </c>
      <c r="B59" s="39" t="s">
        <v>93</v>
      </c>
      <c r="C59" s="40">
        <v>2027</v>
      </c>
      <c r="D59" s="40">
        <v>0</v>
      </c>
      <c r="E59" s="40">
        <v>8037</v>
      </c>
      <c r="F59" s="40">
        <v>0</v>
      </c>
      <c r="G59" s="66">
        <v>0.25219999999999998</v>
      </c>
      <c r="H59" s="66">
        <v>0</v>
      </c>
      <c r="I59" s="44">
        <v>4.4800000000000004</v>
      </c>
      <c r="J59" s="67">
        <v>0</v>
      </c>
      <c r="K59" s="44">
        <v>4.4800000000000004</v>
      </c>
      <c r="L59" s="43">
        <v>0</v>
      </c>
      <c r="M59" s="45"/>
      <c r="N59" s="68"/>
      <c r="O59" s="47">
        <v>4.4800000000000004</v>
      </c>
    </row>
    <row r="60" spans="1:15" ht="25.5" x14ac:dyDescent="0.2">
      <c r="A60" s="38">
        <v>560089</v>
      </c>
      <c r="B60" s="39" t="s">
        <v>94</v>
      </c>
      <c r="C60" s="40">
        <v>1446</v>
      </c>
      <c r="D60" s="40">
        <v>0</v>
      </c>
      <c r="E60" s="40">
        <v>9268</v>
      </c>
      <c r="F60" s="40">
        <v>0</v>
      </c>
      <c r="G60" s="66">
        <v>0.156</v>
      </c>
      <c r="H60" s="66">
        <v>0</v>
      </c>
      <c r="I60" s="44">
        <v>1.51</v>
      </c>
      <c r="J60" s="67">
        <v>0</v>
      </c>
      <c r="K60" s="44">
        <v>1.51</v>
      </c>
      <c r="L60" s="43">
        <v>0</v>
      </c>
      <c r="M60" s="45"/>
      <c r="N60" s="68"/>
      <c r="O60" s="47">
        <v>1.51</v>
      </c>
    </row>
    <row r="61" spans="1:15" ht="25.5" x14ac:dyDescent="0.2">
      <c r="A61" s="38">
        <v>560096</v>
      </c>
      <c r="B61" s="39" t="s">
        <v>95</v>
      </c>
      <c r="C61" s="40">
        <v>20</v>
      </c>
      <c r="D61" s="40">
        <v>48</v>
      </c>
      <c r="E61" s="40">
        <v>179</v>
      </c>
      <c r="F61" s="40">
        <v>67</v>
      </c>
      <c r="G61" s="66">
        <v>0.11169999999999999</v>
      </c>
      <c r="H61" s="66">
        <v>0.71640000000000004</v>
      </c>
      <c r="I61" s="44">
        <v>0.14000000000000001</v>
      </c>
      <c r="J61" s="67">
        <v>5</v>
      </c>
      <c r="K61" s="44">
        <v>0.13</v>
      </c>
      <c r="L61" s="43">
        <v>0.3</v>
      </c>
      <c r="M61" s="45"/>
      <c r="N61" s="68"/>
      <c r="O61" s="47">
        <v>0.43</v>
      </c>
    </row>
    <row r="62" spans="1:15" x14ac:dyDescent="0.2">
      <c r="A62" s="38">
        <v>560098</v>
      </c>
      <c r="B62" s="39" t="s">
        <v>96</v>
      </c>
      <c r="C62" s="40">
        <v>551</v>
      </c>
      <c r="D62" s="40">
        <v>0</v>
      </c>
      <c r="E62" s="40">
        <v>2922</v>
      </c>
      <c r="F62" s="40">
        <v>0</v>
      </c>
      <c r="G62" s="66">
        <v>0.18859999999999999</v>
      </c>
      <c r="H62" s="66">
        <v>0</v>
      </c>
      <c r="I62" s="44">
        <v>2.52</v>
      </c>
      <c r="J62" s="67">
        <v>0</v>
      </c>
      <c r="K62" s="44">
        <v>2.52</v>
      </c>
      <c r="L62" s="43">
        <v>0</v>
      </c>
      <c r="M62" s="45"/>
      <c r="N62" s="68"/>
      <c r="O62" s="47">
        <v>2.52</v>
      </c>
    </row>
    <row r="63" spans="1:15" ht="25.5" x14ac:dyDescent="0.2">
      <c r="A63" s="38">
        <v>560099</v>
      </c>
      <c r="B63" s="39" t="s">
        <v>97</v>
      </c>
      <c r="C63" s="40">
        <v>206</v>
      </c>
      <c r="D63" s="40">
        <v>24</v>
      </c>
      <c r="E63" s="40">
        <v>1083</v>
      </c>
      <c r="F63" s="40">
        <v>75</v>
      </c>
      <c r="G63" s="66">
        <v>0.19020000000000001</v>
      </c>
      <c r="H63" s="66">
        <v>0.32</v>
      </c>
      <c r="I63" s="44">
        <v>2.56</v>
      </c>
      <c r="J63" s="67">
        <v>3.38</v>
      </c>
      <c r="K63" s="44">
        <v>2.41</v>
      </c>
      <c r="L63" s="43">
        <v>0.2</v>
      </c>
      <c r="M63" s="45"/>
      <c r="N63" s="68"/>
      <c r="O63" s="47">
        <v>2.61</v>
      </c>
    </row>
    <row r="64" spans="1:15" ht="38.25" x14ac:dyDescent="0.2">
      <c r="A64" s="38">
        <v>560206</v>
      </c>
      <c r="B64" s="39" t="s">
        <v>98</v>
      </c>
      <c r="C64" s="40">
        <v>29629</v>
      </c>
      <c r="D64" s="40">
        <v>14</v>
      </c>
      <c r="E64" s="40">
        <v>125189</v>
      </c>
      <c r="F64" s="40">
        <v>111</v>
      </c>
      <c r="G64" s="66">
        <v>0.23669999999999999</v>
      </c>
      <c r="H64" s="66">
        <v>0.12609999999999999</v>
      </c>
      <c r="I64" s="44">
        <v>4</v>
      </c>
      <c r="J64" s="67">
        <v>0</v>
      </c>
      <c r="K64" s="44">
        <v>4</v>
      </c>
      <c r="L64" s="43">
        <v>0</v>
      </c>
      <c r="M64" s="45"/>
      <c r="N64" s="68"/>
      <c r="O64" s="47">
        <v>4</v>
      </c>
    </row>
    <row r="65" spans="1:15" ht="38.25" x14ac:dyDescent="0.2">
      <c r="A65" s="50">
        <v>560214</v>
      </c>
      <c r="B65" s="39" t="s">
        <v>99</v>
      </c>
      <c r="C65" s="40">
        <v>23027</v>
      </c>
      <c r="D65" s="40">
        <v>35613</v>
      </c>
      <c r="E65" s="40">
        <v>145016</v>
      </c>
      <c r="F65" s="40">
        <v>109390</v>
      </c>
      <c r="G65" s="66">
        <v>0.1588</v>
      </c>
      <c r="H65" s="66">
        <v>0.3256</v>
      </c>
      <c r="I65" s="44">
        <v>1.59</v>
      </c>
      <c r="J65" s="67">
        <v>3.48</v>
      </c>
      <c r="K65" s="44">
        <v>1.21</v>
      </c>
      <c r="L65" s="43">
        <v>0.84</v>
      </c>
      <c r="M65" s="51"/>
      <c r="N65" s="68"/>
      <c r="O65" s="47">
        <v>2.0499999999999998</v>
      </c>
    </row>
    <row r="66" spans="1:15" s="59" customFormat="1" x14ac:dyDescent="0.2">
      <c r="A66" s="52"/>
      <c r="B66" s="53" t="s">
        <v>100</v>
      </c>
      <c r="C66" s="69">
        <f>SUM(C6:C65)</f>
        <v>749875</v>
      </c>
      <c r="D66" s="69">
        <f>SUM(D6:D65)</f>
        <v>1026769</v>
      </c>
      <c r="E66" s="69">
        <f>SUM(E6:E65)</f>
        <v>2649561</v>
      </c>
      <c r="F66" s="69">
        <f>SUM(F6:F65)</f>
        <v>2088347</v>
      </c>
      <c r="G66" s="66">
        <f>C66/E66</f>
        <v>0.28299999999999997</v>
      </c>
      <c r="H66" s="66">
        <f>D66/F66</f>
        <v>0.49170000000000003</v>
      </c>
      <c r="I66" s="70"/>
      <c r="J66" s="71"/>
      <c r="K66" s="44"/>
      <c r="L66" s="56"/>
      <c r="M66" s="72"/>
      <c r="N66" s="46"/>
      <c r="O66" s="58"/>
    </row>
    <row r="67" spans="1:15" x14ac:dyDescent="0.2">
      <c r="A67" s="73"/>
      <c r="B67" s="59"/>
      <c r="D67" s="59"/>
      <c r="F67" s="59"/>
      <c r="H67" s="75"/>
    </row>
    <row r="68" spans="1:15" x14ac:dyDescent="0.2">
      <c r="A68" s="73"/>
      <c r="B68" s="59"/>
      <c r="D68" s="59"/>
      <c r="F68" s="59"/>
      <c r="H68" s="75"/>
    </row>
    <row r="69" spans="1:15" x14ac:dyDescent="0.2">
      <c r="A69" s="73"/>
      <c r="B69" s="59"/>
      <c r="D69" s="59"/>
      <c r="F69" s="59"/>
      <c r="H69" s="75"/>
    </row>
    <row r="70" spans="1:15" x14ac:dyDescent="0.2">
      <c r="A70" s="73"/>
      <c r="B70" s="59"/>
      <c r="D70" s="59"/>
      <c r="F70" s="59"/>
      <c r="H70" s="75"/>
    </row>
    <row r="71" spans="1:15" x14ac:dyDescent="0.2">
      <c r="A71" s="73"/>
      <c r="B71" s="59"/>
      <c r="D71" s="59"/>
      <c r="F71" s="59"/>
      <c r="H71" s="75"/>
    </row>
    <row r="72" spans="1:15" x14ac:dyDescent="0.2">
      <c r="A72" s="73"/>
      <c r="B72" s="59"/>
      <c r="D72" s="59"/>
      <c r="F72" s="59"/>
      <c r="H72" s="75"/>
    </row>
    <row r="73" spans="1:15" x14ac:dyDescent="0.2">
      <c r="A73" s="73"/>
      <c r="B73" s="59"/>
      <c r="D73" s="59"/>
      <c r="F73" s="59"/>
      <c r="H73" s="75"/>
    </row>
    <row r="74" spans="1:15" x14ac:dyDescent="0.2">
      <c r="A74" s="73"/>
      <c r="B74" s="59"/>
      <c r="D74" s="59"/>
      <c r="F74" s="59"/>
      <c r="H74" s="75"/>
    </row>
    <row r="75" spans="1:15" x14ac:dyDescent="0.2">
      <c r="A75" s="73"/>
      <c r="B75" s="59"/>
      <c r="D75" s="59"/>
      <c r="F75" s="59"/>
      <c r="H75" s="75"/>
    </row>
    <row r="76" spans="1:15" x14ac:dyDescent="0.2">
      <c r="A76" s="73"/>
      <c r="B76" s="59"/>
      <c r="D76" s="59"/>
      <c r="F76" s="59"/>
      <c r="H76" s="75"/>
    </row>
    <row r="77" spans="1:15" x14ac:dyDescent="0.2">
      <c r="A77" s="73"/>
      <c r="B77" s="59"/>
      <c r="D77" s="59"/>
      <c r="F77" s="59"/>
      <c r="H77" s="75"/>
    </row>
    <row r="78" spans="1:15" x14ac:dyDescent="0.2">
      <c r="A78" s="73"/>
      <c r="B78" s="59"/>
      <c r="D78" s="59"/>
      <c r="F78" s="59"/>
      <c r="H78" s="75"/>
    </row>
    <row r="79" spans="1:15" x14ac:dyDescent="0.2">
      <c r="A79" s="73"/>
      <c r="B79" s="59"/>
      <c r="D79" s="59"/>
      <c r="F79" s="59"/>
      <c r="H79" s="75"/>
    </row>
    <row r="80" spans="1:15" x14ac:dyDescent="0.2">
      <c r="A80" s="73"/>
      <c r="B80" s="59"/>
      <c r="D80" s="59"/>
      <c r="F80" s="59"/>
      <c r="H80" s="75"/>
    </row>
    <row r="81" spans="1:8" x14ac:dyDescent="0.2">
      <c r="A81" s="73"/>
      <c r="B81" s="59"/>
      <c r="D81" s="59"/>
      <c r="F81" s="59"/>
      <c r="H81" s="75"/>
    </row>
    <row r="82" spans="1:8" x14ac:dyDescent="0.2">
      <c r="A82" s="73"/>
      <c r="B82" s="59"/>
      <c r="D82" s="59"/>
      <c r="F82" s="59"/>
      <c r="H82" s="75"/>
    </row>
    <row r="83" spans="1:8" x14ac:dyDescent="0.2">
      <c r="A83" s="73"/>
      <c r="B83" s="59"/>
      <c r="D83" s="59"/>
      <c r="F83" s="59"/>
      <c r="H83" s="75"/>
    </row>
    <row r="84" spans="1:8" x14ac:dyDescent="0.2">
      <c r="A84" s="73"/>
      <c r="B84" s="59"/>
      <c r="D84" s="59"/>
      <c r="F84" s="59"/>
      <c r="H84" s="75"/>
    </row>
    <row r="85" spans="1:8" x14ac:dyDescent="0.2">
      <c r="A85" s="73"/>
      <c r="B85" s="59"/>
      <c r="D85" s="59"/>
      <c r="F85" s="59"/>
      <c r="H85" s="75"/>
    </row>
    <row r="86" spans="1:8" x14ac:dyDescent="0.2">
      <c r="A86" s="73"/>
      <c r="B86" s="59"/>
      <c r="D86" s="59"/>
      <c r="F86" s="59"/>
      <c r="H86" s="75"/>
    </row>
    <row r="87" spans="1:8" x14ac:dyDescent="0.2">
      <c r="A87" s="73"/>
      <c r="B87" s="59"/>
      <c r="D87" s="59"/>
      <c r="F87" s="59"/>
      <c r="H87" s="75"/>
    </row>
    <row r="88" spans="1:8" x14ac:dyDescent="0.2">
      <c r="A88" s="73"/>
      <c r="B88" s="59"/>
      <c r="D88" s="59"/>
      <c r="F88" s="59"/>
      <c r="H88" s="75"/>
    </row>
    <row r="89" spans="1:8" x14ac:dyDescent="0.2">
      <c r="A89" s="73"/>
      <c r="B89" s="59"/>
      <c r="D89" s="59"/>
      <c r="F89" s="59"/>
      <c r="H89" s="75"/>
    </row>
    <row r="90" spans="1:8" x14ac:dyDescent="0.2">
      <c r="A90" s="73"/>
      <c r="B90" s="59"/>
      <c r="D90" s="59"/>
      <c r="F90" s="59"/>
      <c r="H90" s="75"/>
    </row>
    <row r="91" spans="1:8" x14ac:dyDescent="0.2">
      <c r="A91" s="73"/>
      <c r="B91" s="59"/>
      <c r="D91" s="59"/>
      <c r="F91" s="59"/>
      <c r="H91" s="75"/>
    </row>
    <row r="92" spans="1:8" x14ac:dyDescent="0.2">
      <c r="A92" s="73"/>
      <c r="B92" s="59"/>
      <c r="D92" s="59"/>
      <c r="F92" s="59"/>
      <c r="H92" s="75"/>
    </row>
    <row r="93" spans="1:8" x14ac:dyDescent="0.2">
      <c r="A93" s="73"/>
      <c r="B93" s="59"/>
      <c r="D93" s="59"/>
      <c r="F93" s="59"/>
      <c r="H93" s="75"/>
    </row>
    <row r="94" spans="1:8" x14ac:dyDescent="0.2">
      <c r="A94" s="73"/>
      <c r="B94" s="59"/>
      <c r="D94" s="59"/>
      <c r="F94" s="59"/>
      <c r="H94" s="75"/>
    </row>
    <row r="95" spans="1:8" x14ac:dyDescent="0.2">
      <c r="A95" s="73"/>
      <c r="B95" s="59"/>
      <c r="D95" s="59"/>
      <c r="F95" s="59"/>
      <c r="H95" s="75"/>
    </row>
    <row r="96" spans="1:8" x14ac:dyDescent="0.2">
      <c r="A96" s="73"/>
      <c r="B96" s="59"/>
      <c r="D96" s="59"/>
      <c r="F96" s="59"/>
      <c r="H96" s="75"/>
    </row>
    <row r="97" spans="1:8" x14ac:dyDescent="0.2">
      <c r="A97" s="73"/>
      <c r="B97" s="59"/>
      <c r="D97" s="59"/>
      <c r="F97" s="59"/>
      <c r="H97" s="75"/>
    </row>
    <row r="98" spans="1:8" x14ac:dyDescent="0.2">
      <c r="A98" s="73"/>
      <c r="B98" s="59"/>
      <c r="D98" s="59"/>
      <c r="F98" s="59"/>
      <c r="H98" s="75"/>
    </row>
    <row r="99" spans="1:8" x14ac:dyDescent="0.2">
      <c r="A99" s="73"/>
      <c r="B99" s="59"/>
      <c r="D99" s="59"/>
      <c r="F99" s="59"/>
      <c r="H99" s="75"/>
    </row>
    <row r="100" spans="1:8" x14ac:dyDescent="0.2">
      <c r="A100" s="73"/>
      <c r="B100" s="59"/>
      <c r="D100" s="59"/>
      <c r="F100" s="59"/>
      <c r="H100" s="75"/>
    </row>
    <row r="101" spans="1:8" x14ac:dyDescent="0.2">
      <c r="A101" s="73"/>
      <c r="B101" s="59"/>
      <c r="D101" s="59"/>
      <c r="F101" s="59"/>
      <c r="H101" s="75"/>
    </row>
    <row r="102" spans="1:8" x14ac:dyDescent="0.2">
      <c r="A102" s="73"/>
      <c r="B102" s="59"/>
      <c r="D102" s="59"/>
      <c r="F102" s="59"/>
      <c r="H102" s="75"/>
    </row>
    <row r="103" spans="1:8" x14ac:dyDescent="0.2">
      <c r="A103" s="73"/>
      <c r="B103" s="59"/>
      <c r="D103" s="59"/>
      <c r="F103" s="59"/>
      <c r="H103" s="75"/>
    </row>
    <row r="104" spans="1:8" x14ac:dyDescent="0.2">
      <c r="A104" s="73"/>
      <c r="B104" s="59"/>
      <c r="D104" s="59"/>
      <c r="F104" s="59"/>
      <c r="H104" s="75"/>
    </row>
    <row r="105" spans="1:8" x14ac:dyDescent="0.2">
      <c r="A105" s="73"/>
      <c r="B105" s="59"/>
      <c r="D105" s="59"/>
      <c r="F105" s="59"/>
      <c r="H105" s="75"/>
    </row>
    <row r="106" spans="1:8" x14ac:dyDescent="0.2">
      <c r="A106" s="73"/>
      <c r="B106" s="59"/>
      <c r="D106" s="59"/>
      <c r="F106" s="59"/>
      <c r="H106" s="75"/>
    </row>
  </sheetData>
  <mergeCells count="11">
    <mergeCell ref="K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view="pageBreakPreview" topLeftCell="A19" zoomScale="89" zoomScaleNormal="100" zoomScaleSheetLayoutView="89" workbookViewId="0">
      <selection activeCell="P37" sqref="P37"/>
    </sheetView>
  </sheetViews>
  <sheetFormatPr defaultRowHeight="15" x14ac:dyDescent="0.25"/>
  <cols>
    <col min="1" max="1" width="5.5" customWidth="1"/>
    <col min="2" max="2" width="38.83203125" style="196" customWidth="1"/>
    <col min="3" max="3" width="29.1640625" style="1" customWidth="1"/>
    <col min="4" max="4" width="10.6640625" style="197" customWidth="1"/>
    <col min="5" max="5" width="14.83203125" customWidth="1"/>
    <col min="6" max="6" width="21.83203125" customWidth="1"/>
    <col min="8" max="8" width="18.5" customWidth="1"/>
    <col min="9" max="9" width="11.1640625" bestFit="1" customWidth="1"/>
    <col min="10" max="10" width="20.83203125" customWidth="1"/>
    <col min="11" max="11" width="12.1640625" hidden="1" customWidth="1"/>
  </cols>
  <sheetData>
    <row r="1" spans="1:11" ht="26.25" customHeight="1" x14ac:dyDescent="0.25">
      <c r="A1" s="168"/>
      <c r="B1" s="168"/>
      <c r="C1" s="168"/>
      <c r="D1" s="168"/>
      <c r="E1" s="168"/>
      <c r="F1" s="168"/>
      <c r="G1" s="168"/>
      <c r="H1" s="226" t="s">
        <v>272</v>
      </c>
      <c r="I1" s="226"/>
      <c r="J1" s="226"/>
    </row>
    <row r="2" spans="1:11" ht="18.75" x14ac:dyDescent="0.2">
      <c r="A2" s="227" t="s">
        <v>229</v>
      </c>
      <c r="B2" s="227"/>
      <c r="C2" s="227"/>
      <c r="D2" s="227"/>
      <c r="E2" s="227"/>
      <c r="F2" s="227"/>
      <c r="G2" s="227"/>
      <c r="H2" s="227"/>
      <c r="I2" s="227"/>
      <c r="J2" s="227"/>
    </row>
    <row r="3" spans="1:11" ht="18.75" x14ac:dyDescent="0.2">
      <c r="A3" s="228" t="s">
        <v>230</v>
      </c>
      <c r="B3" s="228" t="s">
        <v>220</v>
      </c>
      <c r="C3" s="230" t="s">
        <v>231</v>
      </c>
      <c r="D3" s="230" t="s">
        <v>232</v>
      </c>
      <c r="E3" s="232" t="s">
        <v>233</v>
      </c>
      <c r="F3" s="232"/>
      <c r="G3" s="232" t="s">
        <v>234</v>
      </c>
      <c r="H3" s="232"/>
      <c r="I3" s="232" t="s">
        <v>235</v>
      </c>
      <c r="J3" s="232"/>
    </row>
    <row r="4" spans="1:11" ht="27" customHeight="1" x14ac:dyDescent="0.2">
      <c r="A4" s="229"/>
      <c r="B4" s="229"/>
      <c r="C4" s="231"/>
      <c r="D4" s="231"/>
      <c r="E4" s="169" t="s">
        <v>4</v>
      </c>
      <c r="F4" s="169" t="s">
        <v>5</v>
      </c>
      <c r="G4" s="170" t="s">
        <v>4</v>
      </c>
      <c r="H4" s="171" t="s">
        <v>5</v>
      </c>
      <c r="I4" s="170" t="s">
        <v>4</v>
      </c>
      <c r="J4" s="171" t="s">
        <v>5</v>
      </c>
    </row>
    <row r="5" spans="1:11" x14ac:dyDescent="0.2">
      <c r="A5" s="233">
        <v>1</v>
      </c>
      <c r="B5" s="235" t="s">
        <v>236</v>
      </c>
      <c r="C5" s="236" t="s">
        <v>237</v>
      </c>
      <c r="D5" s="172">
        <v>19</v>
      </c>
      <c r="E5" s="173">
        <v>3</v>
      </c>
      <c r="F5" s="174">
        <v>308987.34000000003</v>
      </c>
      <c r="G5" s="175">
        <v>2</v>
      </c>
      <c r="H5" s="174">
        <f>G5*K5</f>
        <v>205991.56</v>
      </c>
      <c r="I5" s="175">
        <f>E5+G5</f>
        <v>5</v>
      </c>
      <c r="J5" s="174">
        <f>F5+H5</f>
        <v>514978.9</v>
      </c>
      <c r="K5">
        <f>F5/E5</f>
        <v>102995.78</v>
      </c>
    </row>
    <row r="6" spans="1:11" x14ac:dyDescent="0.2">
      <c r="A6" s="233"/>
      <c r="B6" s="233"/>
      <c r="C6" s="236"/>
      <c r="D6" s="172">
        <v>20</v>
      </c>
      <c r="E6" s="173">
        <v>5</v>
      </c>
      <c r="F6" s="174">
        <v>308428.65000000002</v>
      </c>
      <c r="G6" s="175">
        <v>-1</v>
      </c>
      <c r="H6" s="174">
        <f>G6*K6</f>
        <v>-61685.73</v>
      </c>
      <c r="I6" s="175">
        <f>E6+G6</f>
        <v>4</v>
      </c>
      <c r="J6" s="174">
        <f>F6+H6</f>
        <v>246742.92</v>
      </c>
      <c r="K6">
        <f>F6/E6</f>
        <v>61685.73</v>
      </c>
    </row>
    <row r="7" spans="1:11" x14ac:dyDescent="0.2">
      <c r="A7" s="233"/>
      <c r="B7" s="233"/>
      <c r="C7" s="176" t="s">
        <v>238</v>
      </c>
      <c r="D7" s="177"/>
      <c r="E7" s="178">
        <f t="shared" ref="E7:J7" si="0">E5+E6</f>
        <v>8</v>
      </c>
      <c r="F7" s="176">
        <f t="shared" si="0"/>
        <v>617416</v>
      </c>
      <c r="G7" s="178">
        <f t="shared" si="0"/>
        <v>1</v>
      </c>
      <c r="H7" s="179">
        <f t="shared" si="0"/>
        <v>144305.82999999999</v>
      </c>
      <c r="I7" s="178">
        <f t="shared" si="0"/>
        <v>9</v>
      </c>
      <c r="J7" s="179">
        <f t="shared" si="0"/>
        <v>761721.82</v>
      </c>
    </row>
    <row r="8" spans="1:11" x14ac:dyDescent="0.2">
      <c r="A8" s="233"/>
      <c r="B8" s="233"/>
      <c r="C8" s="237" t="s">
        <v>239</v>
      </c>
      <c r="D8" s="172">
        <v>10</v>
      </c>
      <c r="E8" s="173">
        <v>55</v>
      </c>
      <c r="F8" s="174">
        <v>8091702.2999999998</v>
      </c>
      <c r="G8" s="175">
        <v>10</v>
      </c>
      <c r="H8" s="174">
        <f t="shared" ref="H8:H13" si="1">G8*K8</f>
        <v>1471218.6</v>
      </c>
      <c r="I8" s="175">
        <f>E8+G8</f>
        <v>65</v>
      </c>
      <c r="J8" s="174">
        <f>F8+H8</f>
        <v>9562920.9000000004</v>
      </c>
      <c r="K8">
        <f t="shared" ref="K8:K16" si="2">F8/E8</f>
        <v>147121.85999999999</v>
      </c>
    </row>
    <row r="9" spans="1:11" x14ac:dyDescent="0.2">
      <c r="A9" s="233"/>
      <c r="B9" s="233"/>
      <c r="C9" s="238"/>
      <c r="D9" s="172">
        <v>11</v>
      </c>
      <c r="E9" s="172">
        <v>15</v>
      </c>
      <c r="F9" s="174">
        <v>3357973.8</v>
      </c>
      <c r="G9" s="175">
        <v>-10</v>
      </c>
      <c r="H9" s="174">
        <f t="shared" si="1"/>
        <v>-2238649.2000000002</v>
      </c>
      <c r="I9" s="175">
        <f t="shared" ref="I9:J10" si="3">E9+G9</f>
        <v>5</v>
      </c>
      <c r="J9" s="174">
        <f t="shared" si="3"/>
        <v>1119324.6000000001</v>
      </c>
      <c r="K9">
        <f t="shared" si="2"/>
        <v>223864.92</v>
      </c>
    </row>
    <row r="10" spans="1:11" x14ac:dyDescent="0.2">
      <c r="A10" s="233"/>
      <c r="B10" s="233"/>
      <c r="C10" s="239"/>
      <c r="D10" s="172">
        <v>12</v>
      </c>
      <c r="E10" s="172">
        <v>4</v>
      </c>
      <c r="F10" s="174">
        <v>575278.80000000005</v>
      </c>
      <c r="G10" s="175"/>
      <c r="H10" s="174">
        <f t="shared" si="1"/>
        <v>0</v>
      </c>
      <c r="I10" s="175">
        <f t="shared" si="3"/>
        <v>4</v>
      </c>
      <c r="J10" s="174">
        <f t="shared" si="3"/>
        <v>575278.80000000005</v>
      </c>
      <c r="K10">
        <f t="shared" si="2"/>
        <v>143819.70000000001</v>
      </c>
    </row>
    <row r="11" spans="1:11" x14ac:dyDescent="0.2">
      <c r="A11" s="233"/>
      <c r="B11" s="233"/>
      <c r="C11" s="180" t="s">
        <v>238</v>
      </c>
      <c r="D11" s="181"/>
      <c r="E11" s="180">
        <v>74</v>
      </c>
      <c r="F11" s="179">
        <f>F8+F9+F10</f>
        <v>12024954.9</v>
      </c>
      <c r="G11" s="178">
        <f>G10+G9+G8</f>
        <v>0</v>
      </c>
      <c r="H11" s="179">
        <f t="shared" ref="H11" si="4">H10+H9+H8</f>
        <v>-767430.6</v>
      </c>
      <c r="I11" s="178">
        <f>E11-G11</f>
        <v>74</v>
      </c>
      <c r="J11" s="179">
        <f t="shared" ref="J11:J17" si="5">F11+H11</f>
        <v>11257524.300000001</v>
      </c>
    </row>
    <row r="12" spans="1:11" x14ac:dyDescent="0.2">
      <c r="A12" s="233"/>
      <c r="B12" s="233"/>
      <c r="C12" s="237" t="s">
        <v>240</v>
      </c>
      <c r="D12" s="172">
        <v>16</v>
      </c>
      <c r="E12" s="173">
        <v>20</v>
      </c>
      <c r="F12" s="174">
        <v>2301671.4</v>
      </c>
      <c r="G12" s="175">
        <v>-10</v>
      </c>
      <c r="H12" s="174">
        <f t="shared" si="1"/>
        <v>-1150835.7</v>
      </c>
      <c r="I12" s="175">
        <f>E12+G12</f>
        <v>10</v>
      </c>
      <c r="J12" s="174">
        <f t="shared" si="5"/>
        <v>1150835.7</v>
      </c>
      <c r="K12">
        <f t="shared" si="2"/>
        <v>115083.57</v>
      </c>
    </row>
    <row r="13" spans="1:11" x14ac:dyDescent="0.2">
      <c r="A13" s="233"/>
      <c r="B13" s="233"/>
      <c r="C13" s="239"/>
      <c r="D13" s="172">
        <v>18</v>
      </c>
      <c r="E13" s="182">
        <v>85</v>
      </c>
      <c r="F13" s="174">
        <v>10273137.4</v>
      </c>
      <c r="G13" s="175">
        <v>10</v>
      </c>
      <c r="H13" s="174">
        <f t="shared" si="1"/>
        <v>1208604.3999999999</v>
      </c>
      <c r="I13" s="175">
        <f>E13+G13</f>
        <v>95</v>
      </c>
      <c r="J13" s="174">
        <f t="shared" si="5"/>
        <v>11481741.800000001</v>
      </c>
      <c r="K13">
        <f t="shared" si="2"/>
        <v>120860.44</v>
      </c>
    </row>
    <row r="14" spans="1:11" x14ac:dyDescent="0.2">
      <c r="A14" s="233"/>
      <c r="B14" s="233"/>
      <c r="C14" s="180" t="s">
        <v>238</v>
      </c>
      <c r="D14" s="181"/>
      <c r="E14" s="180">
        <v>105</v>
      </c>
      <c r="F14" s="179">
        <v>12574808.800000001</v>
      </c>
      <c r="G14" s="178">
        <f t="shared" ref="G14:H14" si="6">G13+G12</f>
        <v>0</v>
      </c>
      <c r="H14" s="179">
        <f t="shared" si="6"/>
        <v>57768.7</v>
      </c>
      <c r="I14" s="178">
        <f>E14-G14</f>
        <v>105</v>
      </c>
      <c r="J14" s="179">
        <f t="shared" si="5"/>
        <v>12632577.5</v>
      </c>
    </row>
    <row r="15" spans="1:11" x14ac:dyDescent="0.2">
      <c r="A15" s="233"/>
      <c r="B15" s="233"/>
      <c r="C15" s="240" t="s">
        <v>241</v>
      </c>
      <c r="D15" s="172">
        <v>1</v>
      </c>
      <c r="E15" s="172">
        <v>10</v>
      </c>
      <c r="F15" s="174">
        <v>1500040.8</v>
      </c>
      <c r="G15" s="175">
        <v>2</v>
      </c>
      <c r="H15" s="174">
        <f t="shared" ref="H15:H16" si="7">G15*K15</f>
        <v>300008.15999999997</v>
      </c>
      <c r="I15" s="175">
        <f>E15+G15</f>
        <v>12</v>
      </c>
      <c r="J15" s="174">
        <f t="shared" si="5"/>
        <v>1800048.96</v>
      </c>
      <c r="K15">
        <f t="shared" si="2"/>
        <v>150004.07999999999</v>
      </c>
    </row>
    <row r="16" spans="1:11" x14ac:dyDescent="0.2">
      <c r="A16" s="233"/>
      <c r="B16" s="233"/>
      <c r="C16" s="241"/>
      <c r="D16" s="172">
        <v>2</v>
      </c>
      <c r="E16" s="173">
        <v>5</v>
      </c>
      <c r="F16" s="174">
        <v>811658.65</v>
      </c>
      <c r="G16" s="175">
        <v>-2</v>
      </c>
      <c r="H16" s="174">
        <f t="shared" si="7"/>
        <v>-324663.46000000002</v>
      </c>
      <c r="I16" s="175">
        <f>E16+G16</f>
        <v>3</v>
      </c>
      <c r="J16" s="174">
        <f t="shared" si="5"/>
        <v>486995.19</v>
      </c>
      <c r="K16">
        <f t="shared" si="2"/>
        <v>162331.73000000001</v>
      </c>
    </row>
    <row r="17" spans="1:11" x14ac:dyDescent="0.2">
      <c r="A17" s="234"/>
      <c r="B17" s="234"/>
      <c r="C17" s="180" t="s">
        <v>238</v>
      </c>
      <c r="D17" s="180"/>
      <c r="E17" s="180">
        <v>15</v>
      </c>
      <c r="F17" s="179">
        <v>2311699.4500000002</v>
      </c>
      <c r="G17" s="178">
        <f>G16+G15</f>
        <v>0</v>
      </c>
      <c r="H17" s="179">
        <f t="shared" ref="H17" si="8">H16+H15</f>
        <v>-24655.3</v>
      </c>
      <c r="I17" s="178">
        <f>E17-G17</f>
        <v>15</v>
      </c>
      <c r="J17" s="179">
        <f t="shared" si="5"/>
        <v>2287044.15</v>
      </c>
    </row>
    <row r="18" spans="1:11" ht="14.25" x14ac:dyDescent="0.2">
      <c r="A18" s="244" t="s">
        <v>242</v>
      </c>
      <c r="B18" s="244"/>
      <c r="C18" s="244"/>
      <c r="D18" s="244"/>
      <c r="E18" s="183">
        <f t="shared" ref="E18:J18" si="9">E7+E11+E14+E17</f>
        <v>202</v>
      </c>
      <c r="F18" s="184">
        <f t="shared" si="9"/>
        <v>27528879.149999999</v>
      </c>
      <c r="G18" s="183">
        <f t="shared" si="9"/>
        <v>1</v>
      </c>
      <c r="H18" s="184">
        <f t="shared" si="9"/>
        <v>-590011.37</v>
      </c>
      <c r="I18" s="183">
        <f t="shared" si="9"/>
        <v>203</v>
      </c>
      <c r="J18" s="184">
        <f t="shared" si="9"/>
        <v>26938867.77</v>
      </c>
    </row>
    <row r="19" spans="1:11" ht="30" x14ac:dyDescent="0.2">
      <c r="A19" s="245">
        <v>2</v>
      </c>
      <c r="B19" s="235" t="s">
        <v>243</v>
      </c>
      <c r="C19" s="185" t="s">
        <v>244</v>
      </c>
      <c r="D19" s="172">
        <v>40</v>
      </c>
      <c r="E19" s="172">
        <v>15</v>
      </c>
      <c r="F19" s="174">
        <v>1666374.3</v>
      </c>
      <c r="G19" s="175">
        <v>5</v>
      </c>
      <c r="H19" s="174">
        <f t="shared" ref="H19" si="10">G19*K19</f>
        <v>555458.1</v>
      </c>
      <c r="I19" s="175">
        <f>E19+G19</f>
        <v>20</v>
      </c>
      <c r="J19" s="174">
        <f>F19+H19</f>
        <v>2221832.4</v>
      </c>
      <c r="K19">
        <f t="shared" ref="K19:K22" si="11">F19/E19</f>
        <v>111091.62</v>
      </c>
    </row>
    <row r="20" spans="1:11" x14ac:dyDescent="0.2">
      <c r="A20" s="246"/>
      <c r="B20" s="233"/>
      <c r="C20" s="180" t="s">
        <v>238</v>
      </c>
      <c r="D20" s="180"/>
      <c r="E20" s="180">
        <v>15</v>
      </c>
      <c r="F20" s="179">
        <v>1666374.3</v>
      </c>
      <c r="G20" s="178">
        <f>G19</f>
        <v>5</v>
      </c>
      <c r="H20" s="179">
        <f t="shared" ref="H20" si="12">H19</f>
        <v>555458.1</v>
      </c>
      <c r="I20" s="178">
        <f>I19</f>
        <v>20</v>
      </c>
      <c r="J20" s="179">
        <f>F20+H20</f>
        <v>2221832.4</v>
      </c>
    </row>
    <row r="21" spans="1:11" x14ac:dyDescent="0.2">
      <c r="A21" s="246"/>
      <c r="B21" s="233"/>
      <c r="C21" s="240" t="s">
        <v>241</v>
      </c>
      <c r="D21" s="172">
        <v>1</v>
      </c>
      <c r="E21" s="172">
        <v>2</v>
      </c>
      <c r="F21" s="174">
        <v>300008.15999999997</v>
      </c>
      <c r="G21" s="175">
        <v>3</v>
      </c>
      <c r="H21" s="174">
        <f t="shared" ref="H21:H22" si="13">G21*K21</f>
        <v>450012.24</v>
      </c>
      <c r="I21" s="175">
        <f t="shared" ref="I21:J22" si="14">E21+G21</f>
        <v>5</v>
      </c>
      <c r="J21" s="174">
        <f t="shared" si="14"/>
        <v>750020.4</v>
      </c>
      <c r="K21">
        <f t="shared" si="11"/>
        <v>150004.07999999999</v>
      </c>
    </row>
    <row r="22" spans="1:11" x14ac:dyDescent="0.2">
      <c r="A22" s="246"/>
      <c r="B22" s="233"/>
      <c r="C22" s="241"/>
      <c r="D22" s="172">
        <v>2</v>
      </c>
      <c r="E22" s="173">
        <v>2</v>
      </c>
      <c r="F22" s="174">
        <v>324663.46000000002</v>
      </c>
      <c r="G22" s="175">
        <v>-2</v>
      </c>
      <c r="H22" s="174">
        <f t="shared" si="13"/>
        <v>-324663.46000000002</v>
      </c>
      <c r="I22" s="175">
        <f t="shared" si="14"/>
        <v>0</v>
      </c>
      <c r="J22" s="174">
        <f t="shared" si="14"/>
        <v>0</v>
      </c>
      <c r="K22">
        <f t="shared" si="11"/>
        <v>162331.73000000001</v>
      </c>
    </row>
    <row r="23" spans="1:11" x14ac:dyDescent="0.2">
      <c r="A23" s="247"/>
      <c r="B23" s="234"/>
      <c r="C23" s="180" t="s">
        <v>238</v>
      </c>
      <c r="D23" s="180"/>
      <c r="E23" s="180">
        <v>4</v>
      </c>
      <c r="F23" s="179">
        <v>624671.62</v>
      </c>
      <c r="G23" s="178">
        <f>G21+G22</f>
        <v>1</v>
      </c>
      <c r="H23" s="179">
        <f>H21+H22</f>
        <v>125348.78</v>
      </c>
      <c r="I23" s="178">
        <f>I21+I22</f>
        <v>5</v>
      </c>
      <c r="J23" s="179">
        <f>J21+J22</f>
        <v>750020.4</v>
      </c>
    </row>
    <row r="24" spans="1:11" ht="14.25" x14ac:dyDescent="0.2">
      <c r="A24" s="244" t="s">
        <v>242</v>
      </c>
      <c r="B24" s="244"/>
      <c r="C24" s="244"/>
      <c r="D24" s="244"/>
      <c r="E24" s="186">
        <f t="shared" ref="E24:J24" si="15">E20+E23</f>
        <v>19</v>
      </c>
      <c r="F24" s="184">
        <f t="shared" si="15"/>
        <v>2291045.92</v>
      </c>
      <c r="G24" s="183">
        <f t="shared" si="15"/>
        <v>6</v>
      </c>
      <c r="H24" s="184">
        <f t="shared" si="15"/>
        <v>680806.88</v>
      </c>
      <c r="I24" s="183">
        <f t="shared" si="15"/>
        <v>25</v>
      </c>
      <c r="J24" s="184">
        <f t="shared" si="15"/>
        <v>2971852.7999999998</v>
      </c>
    </row>
    <row r="25" spans="1:11" x14ac:dyDescent="0.2">
      <c r="A25" s="242">
        <v>3</v>
      </c>
      <c r="B25" s="243" t="s">
        <v>245</v>
      </c>
      <c r="C25" s="236" t="s">
        <v>246</v>
      </c>
      <c r="D25" s="172">
        <v>14</v>
      </c>
      <c r="E25" s="172">
        <v>300</v>
      </c>
      <c r="F25" s="187">
        <v>67393596</v>
      </c>
      <c r="G25" s="188">
        <v>-25</v>
      </c>
      <c r="H25" s="174">
        <f t="shared" ref="H25:H26" si="16">G25*K25</f>
        <v>-5616133</v>
      </c>
      <c r="I25" s="175">
        <f t="shared" ref="I25:J26" si="17">E25+G25</f>
        <v>275</v>
      </c>
      <c r="J25" s="174">
        <f t="shared" si="17"/>
        <v>61777463</v>
      </c>
      <c r="K25">
        <f t="shared" ref="K25:K26" si="18">F25/E25</f>
        <v>224645.32</v>
      </c>
    </row>
    <row r="26" spans="1:11" x14ac:dyDescent="0.2">
      <c r="A26" s="242"/>
      <c r="B26" s="243"/>
      <c r="C26" s="236"/>
      <c r="D26" s="172">
        <v>15</v>
      </c>
      <c r="E26" s="173">
        <v>100</v>
      </c>
      <c r="F26" s="187">
        <v>32916149</v>
      </c>
      <c r="G26" s="188">
        <v>-9</v>
      </c>
      <c r="H26" s="174">
        <f t="shared" si="16"/>
        <v>-2962453.41</v>
      </c>
      <c r="I26" s="175">
        <f t="shared" si="17"/>
        <v>91</v>
      </c>
      <c r="J26" s="174">
        <f t="shared" si="17"/>
        <v>29953695.59</v>
      </c>
      <c r="K26">
        <f t="shared" si="18"/>
        <v>329161.49</v>
      </c>
    </row>
    <row r="27" spans="1:11" x14ac:dyDescent="0.2">
      <c r="A27" s="242"/>
      <c r="B27" s="243"/>
      <c r="C27" s="180" t="s">
        <v>238</v>
      </c>
      <c r="D27" s="180"/>
      <c r="E27" s="180">
        <v>400</v>
      </c>
      <c r="F27" s="179">
        <v>100309745</v>
      </c>
      <c r="G27" s="178">
        <f>G25+G26</f>
        <v>-34</v>
      </c>
      <c r="H27" s="179">
        <f>H25+H26</f>
        <v>-8578586.4100000001</v>
      </c>
      <c r="I27" s="178">
        <f>I25+I26</f>
        <v>366</v>
      </c>
      <c r="J27" s="179">
        <f>J25+J26</f>
        <v>91731158.590000004</v>
      </c>
    </row>
    <row r="28" spans="1:11" ht="14.25" x14ac:dyDescent="0.2">
      <c r="A28" s="244" t="s">
        <v>242</v>
      </c>
      <c r="B28" s="244"/>
      <c r="C28" s="244"/>
      <c r="D28" s="244"/>
      <c r="E28" s="186">
        <v>400</v>
      </c>
      <c r="F28" s="189">
        <v>100309745</v>
      </c>
      <c r="G28" s="190">
        <f>G27</f>
        <v>-34</v>
      </c>
      <c r="H28" s="189">
        <f>H27</f>
        <v>-8578586.4100000001</v>
      </c>
      <c r="I28" s="190">
        <f>I27</f>
        <v>366</v>
      </c>
      <c r="J28" s="189">
        <f>J27</f>
        <v>91731158.590000004</v>
      </c>
    </row>
    <row r="29" spans="1:11" x14ac:dyDescent="0.2">
      <c r="A29" s="242">
        <v>4</v>
      </c>
      <c r="B29" s="235" t="s">
        <v>247</v>
      </c>
      <c r="C29" s="191" t="s">
        <v>239</v>
      </c>
      <c r="D29" s="173">
        <v>11</v>
      </c>
      <c r="E29" s="173">
        <v>7</v>
      </c>
      <c r="F29" s="187">
        <v>1567054.44</v>
      </c>
      <c r="G29" s="188">
        <v>-7</v>
      </c>
      <c r="H29" s="174">
        <f t="shared" ref="H29" si="19">G29*K29</f>
        <v>-1567054.44</v>
      </c>
      <c r="I29" s="175">
        <f t="shared" ref="I29:J29" si="20">E29+G29</f>
        <v>0</v>
      </c>
      <c r="J29" s="174">
        <f t="shared" si="20"/>
        <v>0</v>
      </c>
      <c r="K29">
        <f t="shared" ref="K29" si="21">F29/E29</f>
        <v>223864.92</v>
      </c>
    </row>
    <row r="30" spans="1:11" x14ac:dyDescent="0.2">
      <c r="A30" s="242"/>
      <c r="B30" s="233"/>
      <c r="C30" s="180" t="s">
        <v>238</v>
      </c>
      <c r="D30" s="180"/>
      <c r="E30" s="180">
        <v>7</v>
      </c>
      <c r="F30" s="179">
        <v>1567054.44</v>
      </c>
      <c r="G30" s="178">
        <f>G29</f>
        <v>-7</v>
      </c>
      <c r="H30" s="178">
        <f>H29</f>
        <v>-1567054</v>
      </c>
      <c r="I30" s="178">
        <f>I29</f>
        <v>0</v>
      </c>
      <c r="J30" s="179">
        <f>J29</f>
        <v>0</v>
      </c>
    </row>
    <row r="31" spans="1:11" x14ac:dyDescent="0.2">
      <c r="A31" s="242"/>
      <c r="B31" s="233"/>
      <c r="C31" s="248" t="s">
        <v>248</v>
      </c>
      <c r="D31" s="173">
        <v>27</v>
      </c>
      <c r="E31" s="173">
        <v>200</v>
      </c>
      <c r="F31" s="187">
        <v>38925698</v>
      </c>
      <c r="G31" s="188"/>
      <c r="H31" s="174">
        <f t="shared" ref="H31:H32" si="22">G31*K31</f>
        <v>0</v>
      </c>
      <c r="I31" s="175">
        <f t="shared" ref="I31:J32" si="23">E31+G31</f>
        <v>200</v>
      </c>
      <c r="J31" s="174">
        <f t="shared" si="23"/>
        <v>38925698</v>
      </c>
      <c r="K31">
        <f t="shared" ref="K31:K32" si="24">F31/E31</f>
        <v>194628.49</v>
      </c>
    </row>
    <row r="32" spans="1:11" x14ac:dyDescent="0.2">
      <c r="A32" s="242"/>
      <c r="B32" s="233"/>
      <c r="C32" s="248"/>
      <c r="D32" s="173">
        <v>28</v>
      </c>
      <c r="E32" s="172">
        <v>250</v>
      </c>
      <c r="F32" s="187">
        <v>43383880</v>
      </c>
      <c r="G32" s="188">
        <v>6</v>
      </c>
      <c r="H32" s="174">
        <f t="shared" si="22"/>
        <v>1041213.12</v>
      </c>
      <c r="I32" s="175">
        <f t="shared" si="23"/>
        <v>256</v>
      </c>
      <c r="J32" s="174">
        <f t="shared" si="23"/>
        <v>44425093.119999997</v>
      </c>
      <c r="K32">
        <f t="shared" si="24"/>
        <v>173535.52</v>
      </c>
    </row>
    <row r="33" spans="1:11" x14ac:dyDescent="0.2">
      <c r="A33" s="242"/>
      <c r="B33" s="234"/>
      <c r="C33" s="180" t="s">
        <v>238</v>
      </c>
      <c r="D33" s="180"/>
      <c r="E33" s="180">
        <v>450</v>
      </c>
      <c r="F33" s="179">
        <v>82309578</v>
      </c>
      <c r="G33" s="178">
        <f>G31+G32</f>
        <v>6</v>
      </c>
      <c r="H33" s="179">
        <f>H31+H32</f>
        <v>1041213.12</v>
      </c>
      <c r="I33" s="178">
        <f>I31+I32</f>
        <v>456</v>
      </c>
      <c r="J33" s="179">
        <f>J31+J32</f>
        <v>83350791.120000005</v>
      </c>
    </row>
    <row r="34" spans="1:11" ht="14.25" x14ac:dyDescent="0.2">
      <c r="A34" s="244" t="s">
        <v>242</v>
      </c>
      <c r="B34" s="244"/>
      <c r="C34" s="244"/>
      <c r="D34" s="244"/>
      <c r="E34" s="186">
        <f t="shared" ref="E34:J34" si="25">E30+E33</f>
        <v>457</v>
      </c>
      <c r="F34" s="184">
        <f t="shared" si="25"/>
        <v>83876632.439999998</v>
      </c>
      <c r="G34" s="183">
        <f t="shared" si="25"/>
        <v>-1</v>
      </c>
      <c r="H34" s="184">
        <f t="shared" si="25"/>
        <v>-525840.88</v>
      </c>
      <c r="I34" s="183">
        <f t="shared" si="25"/>
        <v>456</v>
      </c>
      <c r="J34" s="184">
        <f t="shared" si="25"/>
        <v>83350791.120000005</v>
      </c>
    </row>
    <row r="35" spans="1:11" x14ac:dyDescent="0.2">
      <c r="A35" s="242">
        <v>5</v>
      </c>
      <c r="B35" s="243" t="s">
        <v>249</v>
      </c>
      <c r="C35" s="236" t="s">
        <v>246</v>
      </c>
      <c r="D35" s="172">
        <v>14</v>
      </c>
      <c r="E35" s="172">
        <v>100</v>
      </c>
      <c r="F35" s="187">
        <v>22464532</v>
      </c>
      <c r="G35" s="188">
        <v>9</v>
      </c>
      <c r="H35" s="174">
        <f t="shared" ref="H35:H36" si="26">G35*K35</f>
        <v>2021807.88</v>
      </c>
      <c r="I35" s="175">
        <f t="shared" ref="I35:J36" si="27">E35+G35</f>
        <v>109</v>
      </c>
      <c r="J35" s="174">
        <f t="shared" si="27"/>
        <v>24486339.879999999</v>
      </c>
      <c r="K35">
        <f t="shared" ref="K35:K36" si="28">F35/E35</f>
        <v>224645.32</v>
      </c>
    </row>
    <row r="36" spans="1:11" x14ac:dyDescent="0.2">
      <c r="A36" s="242"/>
      <c r="B36" s="243"/>
      <c r="C36" s="236"/>
      <c r="D36" s="172">
        <v>15</v>
      </c>
      <c r="E36" s="173">
        <v>75</v>
      </c>
      <c r="F36" s="187">
        <v>24687111.75</v>
      </c>
      <c r="G36" s="188">
        <v>-12</v>
      </c>
      <c r="H36" s="174">
        <f t="shared" si="26"/>
        <v>-3949937.88</v>
      </c>
      <c r="I36" s="175">
        <f t="shared" si="27"/>
        <v>63</v>
      </c>
      <c r="J36" s="174">
        <f t="shared" si="27"/>
        <v>20737173.870000001</v>
      </c>
      <c r="K36">
        <f t="shared" si="28"/>
        <v>329161.49</v>
      </c>
    </row>
    <row r="37" spans="1:11" ht="29.25" customHeight="1" x14ac:dyDescent="0.2">
      <c r="A37" s="242"/>
      <c r="B37" s="243"/>
      <c r="C37" s="180" t="s">
        <v>238</v>
      </c>
      <c r="D37" s="180"/>
      <c r="E37" s="180">
        <v>175</v>
      </c>
      <c r="F37" s="179">
        <v>47151643.75</v>
      </c>
      <c r="G37" s="178">
        <f>G35+G36</f>
        <v>-3</v>
      </c>
      <c r="H37" s="179">
        <f>H35+H36</f>
        <v>-1928130</v>
      </c>
      <c r="I37" s="178">
        <f>I35+I36</f>
        <v>172</v>
      </c>
      <c r="J37" s="179">
        <f>J35+J36</f>
        <v>45223513.75</v>
      </c>
    </row>
    <row r="38" spans="1:11" ht="14.25" x14ac:dyDescent="0.2">
      <c r="A38" s="244" t="s">
        <v>242</v>
      </c>
      <c r="B38" s="244"/>
      <c r="C38" s="244"/>
      <c r="D38" s="244"/>
      <c r="E38" s="186">
        <f>E37</f>
        <v>175</v>
      </c>
      <c r="F38" s="189">
        <f>F37</f>
        <v>47151643.75</v>
      </c>
      <c r="G38" s="190">
        <f>G37</f>
        <v>-3</v>
      </c>
      <c r="H38" s="189">
        <f t="shared" ref="H38:J38" si="29">H37</f>
        <v>-1928130</v>
      </c>
      <c r="I38" s="190">
        <f t="shared" si="29"/>
        <v>172</v>
      </c>
      <c r="J38" s="189">
        <f t="shared" si="29"/>
        <v>45223513.75</v>
      </c>
    </row>
    <row r="39" spans="1:11" x14ac:dyDescent="0.2">
      <c r="A39" s="246">
        <v>6</v>
      </c>
      <c r="B39" s="235" t="s">
        <v>250</v>
      </c>
      <c r="C39" s="235" t="s">
        <v>246</v>
      </c>
      <c r="D39" s="173">
        <v>14</v>
      </c>
      <c r="E39" s="172">
        <v>52</v>
      </c>
      <c r="F39" s="174">
        <v>11681556.640000001</v>
      </c>
      <c r="G39" s="175">
        <v>-5</v>
      </c>
      <c r="H39" s="174">
        <f t="shared" ref="H39" si="30">G39*K39</f>
        <v>-1123226.6000000001</v>
      </c>
      <c r="I39" s="175">
        <f t="shared" ref="I39:J39" si="31">E39+G39</f>
        <v>47</v>
      </c>
      <c r="J39" s="174">
        <f t="shared" si="31"/>
        <v>10558330.039999999</v>
      </c>
      <c r="K39">
        <f t="shared" ref="K39" si="32">F39/E39</f>
        <v>224645.32</v>
      </c>
    </row>
    <row r="40" spans="1:11" x14ac:dyDescent="0.2">
      <c r="A40" s="246"/>
      <c r="B40" s="233"/>
      <c r="C40" s="234"/>
      <c r="D40" s="172">
        <v>15</v>
      </c>
      <c r="E40" s="172">
        <v>20</v>
      </c>
      <c r="F40" s="174">
        <v>6583229.7999999998</v>
      </c>
      <c r="G40" s="175"/>
      <c r="H40" s="174"/>
      <c r="I40" s="175">
        <f t="shared" ref="I40:J40" si="33">E40-G40</f>
        <v>20</v>
      </c>
      <c r="J40" s="174">
        <f t="shared" si="33"/>
        <v>6583229.7999999998</v>
      </c>
    </row>
    <row r="41" spans="1:11" x14ac:dyDescent="0.2">
      <c r="A41" s="246"/>
      <c r="B41" s="234"/>
      <c r="C41" s="180" t="s">
        <v>238</v>
      </c>
      <c r="D41" s="180"/>
      <c r="E41" s="180">
        <f>E39+E40</f>
        <v>72</v>
      </c>
      <c r="F41" s="192">
        <f>F39+F40</f>
        <v>18264786.440000001</v>
      </c>
      <c r="G41" s="178">
        <f>G39+G40</f>
        <v>-5</v>
      </c>
      <c r="H41" s="179">
        <f>H39+H40</f>
        <v>-1123226.6000000001</v>
      </c>
      <c r="I41" s="178">
        <f>E41+G41</f>
        <v>67</v>
      </c>
      <c r="J41" s="179">
        <f>F41+H41</f>
        <v>17141559.84</v>
      </c>
    </row>
    <row r="42" spans="1:11" ht="14.25" x14ac:dyDescent="0.2">
      <c r="A42" s="244" t="s">
        <v>242</v>
      </c>
      <c r="B42" s="244"/>
      <c r="C42" s="244"/>
      <c r="D42" s="244"/>
      <c r="E42" s="186">
        <f>E41</f>
        <v>72</v>
      </c>
      <c r="F42" s="184">
        <f t="shared" ref="F42:J42" si="34">F41</f>
        <v>18264786.440000001</v>
      </c>
      <c r="G42" s="183">
        <f t="shared" si="34"/>
        <v>-5</v>
      </c>
      <c r="H42" s="184">
        <f t="shared" si="34"/>
        <v>-1123226.6000000001</v>
      </c>
      <c r="I42" s="183">
        <f t="shared" si="34"/>
        <v>67</v>
      </c>
      <c r="J42" s="184">
        <f t="shared" si="34"/>
        <v>17141559.84</v>
      </c>
    </row>
    <row r="43" spans="1:11" x14ac:dyDescent="0.2">
      <c r="A43" s="246">
        <v>7</v>
      </c>
      <c r="B43" s="233" t="s">
        <v>251</v>
      </c>
      <c r="C43" s="193" t="s">
        <v>240</v>
      </c>
      <c r="D43" s="173">
        <v>16</v>
      </c>
      <c r="E43" s="172">
        <v>50</v>
      </c>
      <c r="F43" s="174">
        <v>5754178.5</v>
      </c>
      <c r="G43" s="175">
        <v>-20</v>
      </c>
      <c r="H43" s="174">
        <f t="shared" ref="H43" si="35">G43*K43</f>
        <v>-2301671.4</v>
      </c>
      <c r="I43" s="175">
        <f t="shared" ref="I43:J43" si="36">E43+G43</f>
        <v>30</v>
      </c>
      <c r="J43" s="174">
        <f t="shared" si="36"/>
        <v>3452507.1</v>
      </c>
      <c r="K43">
        <f t="shared" ref="K43" si="37">F43/E43</f>
        <v>115083.57</v>
      </c>
    </row>
    <row r="44" spans="1:11" x14ac:dyDescent="0.2">
      <c r="A44" s="246"/>
      <c r="B44" s="233"/>
      <c r="C44" s="180" t="s">
        <v>238</v>
      </c>
      <c r="D44" s="180"/>
      <c r="E44" s="180">
        <v>50</v>
      </c>
      <c r="F44" s="179">
        <v>5754178.5</v>
      </c>
      <c r="G44" s="178">
        <f>G43</f>
        <v>-20</v>
      </c>
      <c r="H44" s="179">
        <f>H43</f>
        <v>-2301671.4</v>
      </c>
      <c r="I44" s="178">
        <f>I43</f>
        <v>30</v>
      </c>
      <c r="J44" s="179">
        <f>J43</f>
        <v>3452507.1</v>
      </c>
    </row>
    <row r="45" spans="1:11" ht="14.25" x14ac:dyDescent="0.2">
      <c r="A45" s="244" t="s">
        <v>242</v>
      </c>
      <c r="B45" s="244"/>
      <c r="C45" s="244"/>
      <c r="D45" s="244"/>
      <c r="E45" s="186">
        <f>E44</f>
        <v>50</v>
      </c>
      <c r="F45" s="184">
        <f t="shared" ref="F45:J45" si="38">F44</f>
        <v>5754178.5</v>
      </c>
      <c r="G45" s="186">
        <f t="shared" si="38"/>
        <v>-20</v>
      </c>
      <c r="H45" s="184">
        <f t="shared" si="38"/>
        <v>-2301671.4</v>
      </c>
      <c r="I45" s="186">
        <f t="shared" si="38"/>
        <v>30</v>
      </c>
      <c r="J45" s="184">
        <f t="shared" si="38"/>
        <v>3452507.1</v>
      </c>
    </row>
    <row r="46" spans="1:11" ht="18.75" x14ac:dyDescent="0.2">
      <c r="A46" s="249" t="s">
        <v>252</v>
      </c>
      <c r="B46" s="249"/>
      <c r="C46" s="249"/>
      <c r="D46" s="249"/>
      <c r="E46" s="194">
        <f t="shared" ref="E46:J46" si="39">E18+E24+E28+E34+E38+E42+E45</f>
        <v>1375</v>
      </c>
      <c r="F46" s="195">
        <f t="shared" si="39"/>
        <v>285176911.19999999</v>
      </c>
      <c r="G46" s="194">
        <f t="shared" si="39"/>
        <v>-56</v>
      </c>
      <c r="H46" s="195">
        <f t="shared" si="39"/>
        <v>-14366659.779999999</v>
      </c>
      <c r="I46" s="194">
        <f t="shared" si="39"/>
        <v>1319</v>
      </c>
      <c r="J46" s="195">
        <f t="shared" si="39"/>
        <v>270810250.97000003</v>
      </c>
    </row>
    <row r="47" spans="1:11" x14ac:dyDescent="0.25">
      <c r="I47" t="s">
        <v>275</v>
      </c>
    </row>
  </sheetData>
  <mergeCells count="40">
    <mergeCell ref="A45:D45"/>
    <mergeCell ref="A46:D46"/>
    <mergeCell ref="A38:D38"/>
    <mergeCell ref="A39:A41"/>
    <mergeCell ref="B39:B41"/>
    <mergeCell ref="C39:C40"/>
    <mergeCell ref="A42:D42"/>
    <mergeCell ref="A43:A44"/>
    <mergeCell ref="B43:B44"/>
    <mergeCell ref="A35:A37"/>
    <mergeCell ref="B35:B37"/>
    <mergeCell ref="C35:C36"/>
    <mergeCell ref="A18:D18"/>
    <mergeCell ref="A19:A23"/>
    <mergeCell ref="B19:B23"/>
    <mergeCell ref="C21:C22"/>
    <mergeCell ref="A24:D24"/>
    <mergeCell ref="A25:A27"/>
    <mergeCell ref="B25:B27"/>
    <mergeCell ref="C25:C26"/>
    <mergeCell ref="A28:D28"/>
    <mergeCell ref="A29:A33"/>
    <mergeCell ref="B29:B33"/>
    <mergeCell ref="C31:C32"/>
    <mergeCell ref="A34:D34"/>
    <mergeCell ref="A5:A17"/>
    <mergeCell ref="B5:B17"/>
    <mergeCell ref="C5:C6"/>
    <mergeCell ref="C8:C10"/>
    <mergeCell ref="C12:C13"/>
    <mergeCell ref="C15:C16"/>
    <mergeCell ref="H1:J1"/>
    <mergeCell ref="A2:J2"/>
    <mergeCell ref="A3:A4"/>
    <mergeCell ref="B3:B4"/>
    <mergeCell ref="C3:C4"/>
    <mergeCell ref="D3:D4"/>
    <mergeCell ref="E3:F3"/>
    <mergeCell ref="G3:H3"/>
    <mergeCell ref="I3:J3"/>
  </mergeCells>
  <pageMargins left="0.7" right="0.7" top="0.75" bottom="0.75" header="0.3" footer="0.3"/>
  <pageSetup paperSize="9" scale="61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98" zoomScaleNormal="100" zoomScaleSheetLayoutView="98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9" sqref="C69"/>
    </sheetView>
  </sheetViews>
  <sheetFormatPr defaultRowHeight="12.75" x14ac:dyDescent="0.2"/>
  <cols>
    <col min="1" max="1" width="9.83203125" style="1" customWidth="1"/>
    <col min="2" max="2" width="33.5" customWidth="1"/>
    <col min="3" max="3" width="15.83203125" customWidth="1"/>
    <col min="4" max="4" width="17.6640625" customWidth="1"/>
    <col min="5" max="5" width="15.33203125" customWidth="1"/>
    <col min="6" max="6" width="14.6640625" customWidth="1"/>
    <col min="7" max="7" width="16" style="26" customWidth="1"/>
    <col min="8" max="8" width="14.6640625" style="26" customWidth="1"/>
    <col min="9" max="9" width="13.83203125" style="59" customWidth="1"/>
    <col min="10" max="10" width="11.33203125" style="59" customWidth="1"/>
    <col min="11" max="11" width="14.83203125" style="28" customWidth="1"/>
    <col min="12" max="12" width="16" style="29" customWidth="1"/>
    <col min="13" max="13" width="13.33203125" style="61" customWidth="1"/>
    <col min="14" max="14" width="10.1640625" style="61" customWidth="1"/>
    <col min="15" max="15" width="20" style="59" bestFit="1" customWidth="1"/>
    <col min="254" max="254" width="8.1640625" bestFit="1" customWidth="1"/>
    <col min="255" max="255" width="33.5" customWidth="1"/>
    <col min="256" max="256" width="15.83203125" customWidth="1"/>
    <col min="257" max="257" width="14.83203125" customWidth="1"/>
    <col min="258" max="258" width="14.1640625" customWidth="1"/>
    <col min="259" max="259" width="10.5" customWidth="1"/>
    <col min="260" max="260" width="12.6640625" customWidth="1"/>
    <col min="261" max="261" width="10.83203125" customWidth="1"/>
    <col min="262" max="262" width="11.33203125" customWidth="1"/>
    <col min="263" max="263" width="8.5" customWidth="1"/>
    <col min="264" max="264" width="12.33203125" customWidth="1"/>
    <col min="265" max="265" width="13.5" customWidth="1"/>
    <col min="266" max="266" width="10.83203125" customWidth="1"/>
    <col min="267" max="267" width="6.5" customWidth="1"/>
    <col min="268" max="268" width="20" bestFit="1" customWidth="1"/>
    <col min="510" max="510" width="8.1640625" bestFit="1" customWidth="1"/>
    <col min="511" max="511" width="33.5" customWidth="1"/>
    <col min="512" max="512" width="15.83203125" customWidth="1"/>
    <col min="513" max="513" width="14.83203125" customWidth="1"/>
    <col min="514" max="514" width="14.1640625" customWidth="1"/>
    <col min="515" max="515" width="10.5" customWidth="1"/>
    <col min="516" max="516" width="12.6640625" customWidth="1"/>
    <col min="517" max="517" width="10.83203125" customWidth="1"/>
    <col min="518" max="518" width="11.33203125" customWidth="1"/>
    <col min="519" max="519" width="8.5" customWidth="1"/>
    <col min="520" max="520" width="12.33203125" customWidth="1"/>
    <col min="521" max="521" width="13.5" customWidth="1"/>
    <col min="522" max="522" width="10.83203125" customWidth="1"/>
    <col min="523" max="523" width="6.5" customWidth="1"/>
    <col min="524" max="524" width="20" bestFit="1" customWidth="1"/>
    <col min="766" max="766" width="8.1640625" bestFit="1" customWidth="1"/>
    <col min="767" max="767" width="33.5" customWidth="1"/>
    <col min="768" max="768" width="15.83203125" customWidth="1"/>
    <col min="769" max="769" width="14.83203125" customWidth="1"/>
    <col min="770" max="770" width="14.1640625" customWidth="1"/>
    <col min="771" max="771" width="10.5" customWidth="1"/>
    <col min="772" max="772" width="12.6640625" customWidth="1"/>
    <col min="773" max="773" width="10.83203125" customWidth="1"/>
    <col min="774" max="774" width="11.33203125" customWidth="1"/>
    <col min="775" max="775" width="8.5" customWidth="1"/>
    <col min="776" max="776" width="12.33203125" customWidth="1"/>
    <col min="777" max="777" width="13.5" customWidth="1"/>
    <col min="778" max="778" width="10.83203125" customWidth="1"/>
    <col min="779" max="779" width="6.5" customWidth="1"/>
    <col min="780" max="780" width="20" bestFit="1" customWidth="1"/>
    <col min="1022" max="1022" width="8.1640625" bestFit="1" customWidth="1"/>
    <col min="1023" max="1023" width="33.5" customWidth="1"/>
    <col min="1024" max="1024" width="15.83203125" customWidth="1"/>
    <col min="1025" max="1025" width="14.83203125" customWidth="1"/>
    <col min="1026" max="1026" width="14.1640625" customWidth="1"/>
    <col min="1027" max="1027" width="10.5" customWidth="1"/>
    <col min="1028" max="1028" width="12.6640625" customWidth="1"/>
    <col min="1029" max="1029" width="10.83203125" customWidth="1"/>
    <col min="1030" max="1030" width="11.33203125" customWidth="1"/>
    <col min="1031" max="1031" width="8.5" customWidth="1"/>
    <col min="1032" max="1032" width="12.33203125" customWidth="1"/>
    <col min="1033" max="1033" width="13.5" customWidth="1"/>
    <col min="1034" max="1034" width="10.83203125" customWidth="1"/>
    <col min="1035" max="1035" width="6.5" customWidth="1"/>
    <col min="1036" max="1036" width="20" bestFit="1" customWidth="1"/>
    <col min="1278" max="1278" width="8.1640625" bestFit="1" customWidth="1"/>
    <col min="1279" max="1279" width="33.5" customWidth="1"/>
    <col min="1280" max="1280" width="15.83203125" customWidth="1"/>
    <col min="1281" max="1281" width="14.83203125" customWidth="1"/>
    <col min="1282" max="1282" width="14.1640625" customWidth="1"/>
    <col min="1283" max="1283" width="10.5" customWidth="1"/>
    <col min="1284" max="1284" width="12.6640625" customWidth="1"/>
    <col min="1285" max="1285" width="10.83203125" customWidth="1"/>
    <col min="1286" max="1286" width="11.33203125" customWidth="1"/>
    <col min="1287" max="1287" width="8.5" customWidth="1"/>
    <col min="1288" max="1288" width="12.33203125" customWidth="1"/>
    <col min="1289" max="1289" width="13.5" customWidth="1"/>
    <col min="1290" max="1290" width="10.83203125" customWidth="1"/>
    <col min="1291" max="1291" width="6.5" customWidth="1"/>
    <col min="1292" max="1292" width="20" bestFit="1" customWidth="1"/>
    <col min="1534" max="1534" width="8.1640625" bestFit="1" customWidth="1"/>
    <col min="1535" max="1535" width="33.5" customWidth="1"/>
    <col min="1536" max="1536" width="15.83203125" customWidth="1"/>
    <col min="1537" max="1537" width="14.83203125" customWidth="1"/>
    <col min="1538" max="1538" width="14.1640625" customWidth="1"/>
    <col min="1539" max="1539" width="10.5" customWidth="1"/>
    <col min="1540" max="1540" width="12.6640625" customWidth="1"/>
    <col min="1541" max="1541" width="10.83203125" customWidth="1"/>
    <col min="1542" max="1542" width="11.33203125" customWidth="1"/>
    <col min="1543" max="1543" width="8.5" customWidth="1"/>
    <col min="1544" max="1544" width="12.33203125" customWidth="1"/>
    <col min="1545" max="1545" width="13.5" customWidth="1"/>
    <col min="1546" max="1546" width="10.83203125" customWidth="1"/>
    <col min="1547" max="1547" width="6.5" customWidth="1"/>
    <col min="1548" max="1548" width="20" bestFit="1" customWidth="1"/>
    <col min="1790" max="1790" width="8.1640625" bestFit="1" customWidth="1"/>
    <col min="1791" max="1791" width="33.5" customWidth="1"/>
    <col min="1792" max="1792" width="15.83203125" customWidth="1"/>
    <col min="1793" max="1793" width="14.83203125" customWidth="1"/>
    <col min="1794" max="1794" width="14.1640625" customWidth="1"/>
    <col min="1795" max="1795" width="10.5" customWidth="1"/>
    <col min="1796" max="1796" width="12.6640625" customWidth="1"/>
    <col min="1797" max="1797" width="10.83203125" customWidth="1"/>
    <col min="1798" max="1798" width="11.33203125" customWidth="1"/>
    <col min="1799" max="1799" width="8.5" customWidth="1"/>
    <col min="1800" max="1800" width="12.33203125" customWidth="1"/>
    <col min="1801" max="1801" width="13.5" customWidth="1"/>
    <col min="1802" max="1802" width="10.83203125" customWidth="1"/>
    <col min="1803" max="1803" width="6.5" customWidth="1"/>
    <col min="1804" max="1804" width="20" bestFit="1" customWidth="1"/>
    <col min="2046" max="2046" width="8.1640625" bestFit="1" customWidth="1"/>
    <col min="2047" max="2047" width="33.5" customWidth="1"/>
    <col min="2048" max="2048" width="15.83203125" customWidth="1"/>
    <col min="2049" max="2049" width="14.83203125" customWidth="1"/>
    <col min="2050" max="2050" width="14.1640625" customWidth="1"/>
    <col min="2051" max="2051" width="10.5" customWidth="1"/>
    <col min="2052" max="2052" width="12.6640625" customWidth="1"/>
    <col min="2053" max="2053" width="10.83203125" customWidth="1"/>
    <col min="2054" max="2054" width="11.33203125" customWidth="1"/>
    <col min="2055" max="2055" width="8.5" customWidth="1"/>
    <col min="2056" max="2056" width="12.33203125" customWidth="1"/>
    <col min="2057" max="2057" width="13.5" customWidth="1"/>
    <col min="2058" max="2058" width="10.83203125" customWidth="1"/>
    <col min="2059" max="2059" width="6.5" customWidth="1"/>
    <col min="2060" max="2060" width="20" bestFit="1" customWidth="1"/>
    <col min="2302" max="2302" width="8.1640625" bestFit="1" customWidth="1"/>
    <col min="2303" max="2303" width="33.5" customWidth="1"/>
    <col min="2304" max="2304" width="15.83203125" customWidth="1"/>
    <col min="2305" max="2305" width="14.83203125" customWidth="1"/>
    <col min="2306" max="2306" width="14.1640625" customWidth="1"/>
    <col min="2307" max="2307" width="10.5" customWidth="1"/>
    <col min="2308" max="2308" width="12.6640625" customWidth="1"/>
    <col min="2309" max="2309" width="10.83203125" customWidth="1"/>
    <col min="2310" max="2310" width="11.33203125" customWidth="1"/>
    <col min="2311" max="2311" width="8.5" customWidth="1"/>
    <col min="2312" max="2312" width="12.33203125" customWidth="1"/>
    <col min="2313" max="2313" width="13.5" customWidth="1"/>
    <col min="2314" max="2314" width="10.83203125" customWidth="1"/>
    <col min="2315" max="2315" width="6.5" customWidth="1"/>
    <col min="2316" max="2316" width="20" bestFit="1" customWidth="1"/>
    <col min="2558" max="2558" width="8.1640625" bestFit="1" customWidth="1"/>
    <col min="2559" max="2559" width="33.5" customWidth="1"/>
    <col min="2560" max="2560" width="15.83203125" customWidth="1"/>
    <col min="2561" max="2561" width="14.83203125" customWidth="1"/>
    <col min="2562" max="2562" width="14.1640625" customWidth="1"/>
    <col min="2563" max="2563" width="10.5" customWidth="1"/>
    <col min="2564" max="2564" width="12.6640625" customWidth="1"/>
    <col min="2565" max="2565" width="10.83203125" customWidth="1"/>
    <col min="2566" max="2566" width="11.33203125" customWidth="1"/>
    <col min="2567" max="2567" width="8.5" customWidth="1"/>
    <col min="2568" max="2568" width="12.33203125" customWidth="1"/>
    <col min="2569" max="2569" width="13.5" customWidth="1"/>
    <col min="2570" max="2570" width="10.83203125" customWidth="1"/>
    <col min="2571" max="2571" width="6.5" customWidth="1"/>
    <col min="2572" max="2572" width="20" bestFit="1" customWidth="1"/>
    <col min="2814" max="2814" width="8.1640625" bestFit="1" customWidth="1"/>
    <col min="2815" max="2815" width="33.5" customWidth="1"/>
    <col min="2816" max="2816" width="15.83203125" customWidth="1"/>
    <col min="2817" max="2817" width="14.83203125" customWidth="1"/>
    <col min="2818" max="2818" width="14.1640625" customWidth="1"/>
    <col min="2819" max="2819" width="10.5" customWidth="1"/>
    <col min="2820" max="2820" width="12.6640625" customWidth="1"/>
    <col min="2821" max="2821" width="10.83203125" customWidth="1"/>
    <col min="2822" max="2822" width="11.33203125" customWidth="1"/>
    <col min="2823" max="2823" width="8.5" customWidth="1"/>
    <col min="2824" max="2824" width="12.33203125" customWidth="1"/>
    <col min="2825" max="2825" width="13.5" customWidth="1"/>
    <col min="2826" max="2826" width="10.83203125" customWidth="1"/>
    <col min="2827" max="2827" width="6.5" customWidth="1"/>
    <col min="2828" max="2828" width="20" bestFit="1" customWidth="1"/>
    <col min="3070" max="3070" width="8.1640625" bestFit="1" customWidth="1"/>
    <col min="3071" max="3071" width="33.5" customWidth="1"/>
    <col min="3072" max="3072" width="15.83203125" customWidth="1"/>
    <col min="3073" max="3073" width="14.83203125" customWidth="1"/>
    <col min="3074" max="3074" width="14.1640625" customWidth="1"/>
    <col min="3075" max="3075" width="10.5" customWidth="1"/>
    <col min="3076" max="3076" width="12.6640625" customWidth="1"/>
    <col min="3077" max="3077" width="10.83203125" customWidth="1"/>
    <col min="3078" max="3078" width="11.33203125" customWidth="1"/>
    <col min="3079" max="3079" width="8.5" customWidth="1"/>
    <col min="3080" max="3080" width="12.33203125" customWidth="1"/>
    <col min="3081" max="3081" width="13.5" customWidth="1"/>
    <col min="3082" max="3082" width="10.83203125" customWidth="1"/>
    <col min="3083" max="3083" width="6.5" customWidth="1"/>
    <col min="3084" max="3084" width="20" bestFit="1" customWidth="1"/>
    <col min="3326" max="3326" width="8.1640625" bestFit="1" customWidth="1"/>
    <col min="3327" max="3327" width="33.5" customWidth="1"/>
    <col min="3328" max="3328" width="15.83203125" customWidth="1"/>
    <col min="3329" max="3329" width="14.83203125" customWidth="1"/>
    <col min="3330" max="3330" width="14.1640625" customWidth="1"/>
    <col min="3331" max="3331" width="10.5" customWidth="1"/>
    <col min="3332" max="3332" width="12.6640625" customWidth="1"/>
    <col min="3333" max="3333" width="10.83203125" customWidth="1"/>
    <col min="3334" max="3334" width="11.33203125" customWidth="1"/>
    <col min="3335" max="3335" width="8.5" customWidth="1"/>
    <col min="3336" max="3336" width="12.33203125" customWidth="1"/>
    <col min="3337" max="3337" width="13.5" customWidth="1"/>
    <col min="3338" max="3338" width="10.83203125" customWidth="1"/>
    <col min="3339" max="3339" width="6.5" customWidth="1"/>
    <col min="3340" max="3340" width="20" bestFit="1" customWidth="1"/>
    <col min="3582" max="3582" width="8.1640625" bestFit="1" customWidth="1"/>
    <col min="3583" max="3583" width="33.5" customWidth="1"/>
    <col min="3584" max="3584" width="15.83203125" customWidth="1"/>
    <col min="3585" max="3585" width="14.83203125" customWidth="1"/>
    <col min="3586" max="3586" width="14.1640625" customWidth="1"/>
    <col min="3587" max="3587" width="10.5" customWidth="1"/>
    <col min="3588" max="3588" width="12.6640625" customWidth="1"/>
    <col min="3589" max="3589" width="10.83203125" customWidth="1"/>
    <col min="3590" max="3590" width="11.33203125" customWidth="1"/>
    <col min="3591" max="3591" width="8.5" customWidth="1"/>
    <col min="3592" max="3592" width="12.33203125" customWidth="1"/>
    <col min="3593" max="3593" width="13.5" customWidth="1"/>
    <col min="3594" max="3594" width="10.83203125" customWidth="1"/>
    <col min="3595" max="3595" width="6.5" customWidth="1"/>
    <col min="3596" max="3596" width="20" bestFit="1" customWidth="1"/>
    <col min="3838" max="3838" width="8.1640625" bestFit="1" customWidth="1"/>
    <col min="3839" max="3839" width="33.5" customWidth="1"/>
    <col min="3840" max="3840" width="15.83203125" customWidth="1"/>
    <col min="3841" max="3841" width="14.83203125" customWidth="1"/>
    <col min="3842" max="3842" width="14.1640625" customWidth="1"/>
    <col min="3843" max="3843" width="10.5" customWidth="1"/>
    <col min="3844" max="3844" width="12.6640625" customWidth="1"/>
    <col min="3845" max="3845" width="10.83203125" customWidth="1"/>
    <col min="3846" max="3846" width="11.33203125" customWidth="1"/>
    <col min="3847" max="3847" width="8.5" customWidth="1"/>
    <col min="3848" max="3848" width="12.33203125" customWidth="1"/>
    <col min="3849" max="3849" width="13.5" customWidth="1"/>
    <col min="3850" max="3850" width="10.83203125" customWidth="1"/>
    <col min="3851" max="3851" width="6.5" customWidth="1"/>
    <col min="3852" max="3852" width="20" bestFit="1" customWidth="1"/>
    <col min="4094" max="4094" width="8.1640625" bestFit="1" customWidth="1"/>
    <col min="4095" max="4095" width="33.5" customWidth="1"/>
    <col min="4096" max="4096" width="15.83203125" customWidth="1"/>
    <col min="4097" max="4097" width="14.83203125" customWidth="1"/>
    <col min="4098" max="4098" width="14.1640625" customWidth="1"/>
    <col min="4099" max="4099" width="10.5" customWidth="1"/>
    <col min="4100" max="4100" width="12.6640625" customWidth="1"/>
    <col min="4101" max="4101" width="10.83203125" customWidth="1"/>
    <col min="4102" max="4102" width="11.33203125" customWidth="1"/>
    <col min="4103" max="4103" width="8.5" customWidth="1"/>
    <col min="4104" max="4104" width="12.33203125" customWidth="1"/>
    <col min="4105" max="4105" width="13.5" customWidth="1"/>
    <col min="4106" max="4106" width="10.83203125" customWidth="1"/>
    <col min="4107" max="4107" width="6.5" customWidth="1"/>
    <col min="4108" max="4108" width="20" bestFit="1" customWidth="1"/>
    <col min="4350" max="4350" width="8.1640625" bestFit="1" customWidth="1"/>
    <col min="4351" max="4351" width="33.5" customWidth="1"/>
    <col min="4352" max="4352" width="15.83203125" customWidth="1"/>
    <col min="4353" max="4353" width="14.83203125" customWidth="1"/>
    <col min="4354" max="4354" width="14.1640625" customWidth="1"/>
    <col min="4355" max="4355" width="10.5" customWidth="1"/>
    <col min="4356" max="4356" width="12.6640625" customWidth="1"/>
    <col min="4357" max="4357" width="10.83203125" customWidth="1"/>
    <col min="4358" max="4358" width="11.33203125" customWidth="1"/>
    <col min="4359" max="4359" width="8.5" customWidth="1"/>
    <col min="4360" max="4360" width="12.33203125" customWidth="1"/>
    <col min="4361" max="4361" width="13.5" customWidth="1"/>
    <col min="4362" max="4362" width="10.83203125" customWidth="1"/>
    <col min="4363" max="4363" width="6.5" customWidth="1"/>
    <col min="4364" max="4364" width="20" bestFit="1" customWidth="1"/>
    <col min="4606" max="4606" width="8.1640625" bestFit="1" customWidth="1"/>
    <col min="4607" max="4607" width="33.5" customWidth="1"/>
    <col min="4608" max="4608" width="15.83203125" customWidth="1"/>
    <col min="4609" max="4609" width="14.83203125" customWidth="1"/>
    <col min="4610" max="4610" width="14.1640625" customWidth="1"/>
    <col min="4611" max="4611" width="10.5" customWidth="1"/>
    <col min="4612" max="4612" width="12.6640625" customWidth="1"/>
    <col min="4613" max="4613" width="10.83203125" customWidth="1"/>
    <col min="4614" max="4614" width="11.33203125" customWidth="1"/>
    <col min="4615" max="4615" width="8.5" customWidth="1"/>
    <col min="4616" max="4616" width="12.33203125" customWidth="1"/>
    <col min="4617" max="4617" width="13.5" customWidth="1"/>
    <col min="4618" max="4618" width="10.83203125" customWidth="1"/>
    <col min="4619" max="4619" width="6.5" customWidth="1"/>
    <col min="4620" max="4620" width="20" bestFit="1" customWidth="1"/>
    <col min="4862" max="4862" width="8.1640625" bestFit="1" customWidth="1"/>
    <col min="4863" max="4863" width="33.5" customWidth="1"/>
    <col min="4864" max="4864" width="15.83203125" customWidth="1"/>
    <col min="4865" max="4865" width="14.83203125" customWidth="1"/>
    <col min="4866" max="4866" width="14.1640625" customWidth="1"/>
    <col min="4867" max="4867" width="10.5" customWidth="1"/>
    <col min="4868" max="4868" width="12.6640625" customWidth="1"/>
    <col min="4869" max="4869" width="10.83203125" customWidth="1"/>
    <col min="4870" max="4870" width="11.33203125" customWidth="1"/>
    <col min="4871" max="4871" width="8.5" customWidth="1"/>
    <col min="4872" max="4872" width="12.33203125" customWidth="1"/>
    <col min="4873" max="4873" width="13.5" customWidth="1"/>
    <col min="4874" max="4874" width="10.83203125" customWidth="1"/>
    <col min="4875" max="4875" width="6.5" customWidth="1"/>
    <col min="4876" max="4876" width="20" bestFit="1" customWidth="1"/>
    <col min="5118" max="5118" width="8.1640625" bestFit="1" customWidth="1"/>
    <col min="5119" max="5119" width="33.5" customWidth="1"/>
    <col min="5120" max="5120" width="15.83203125" customWidth="1"/>
    <col min="5121" max="5121" width="14.83203125" customWidth="1"/>
    <col min="5122" max="5122" width="14.1640625" customWidth="1"/>
    <col min="5123" max="5123" width="10.5" customWidth="1"/>
    <col min="5124" max="5124" width="12.6640625" customWidth="1"/>
    <col min="5125" max="5125" width="10.83203125" customWidth="1"/>
    <col min="5126" max="5126" width="11.33203125" customWidth="1"/>
    <col min="5127" max="5127" width="8.5" customWidth="1"/>
    <col min="5128" max="5128" width="12.33203125" customWidth="1"/>
    <col min="5129" max="5129" width="13.5" customWidth="1"/>
    <col min="5130" max="5130" width="10.83203125" customWidth="1"/>
    <col min="5131" max="5131" width="6.5" customWidth="1"/>
    <col min="5132" max="5132" width="20" bestFit="1" customWidth="1"/>
    <col min="5374" max="5374" width="8.1640625" bestFit="1" customWidth="1"/>
    <col min="5375" max="5375" width="33.5" customWidth="1"/>
    <col min="5376" max="5376" width="15.83203125" customWidth="1"/>
    <col min="5377" max="5377" width="14.83203125" customWidth="1"/>
    <col min="5378" max="5378" width="14.1640625" customWidth="1"/>
    <col min="5379" max="5379" width="10.5" customWidth="1"/>
    <col min="5380" max="5380" width="12.6640625" customWidth="1"/>
    <col min="5381" max="5381" width="10.83203125" customWidth="1"/>
    <col min="5382" max="5382" width="11.33203125" customWidth="1"/>
    <col min="5383" max="5383" width="8.5" customWidth="1"/>
    <col min="5384" max="5384" width="12.33203125" customWidth="1"/>
    <col min="5385" max="5385" width="13.5" customWidth="1"/>
    <col min="5386" max="5386" width="10.83203125" customWidth="1"/>
    <col min="5387" max="5387" width="6.5" customWidth="1"/>
    <col min="5388" max="5388" width="20" bestFit="1" customWidth="1"/>
    <col min="5630" max="5630" width="8.1640625" bestFit="1" customWidth="1"/>
    <col min="5631" max="5631" width="33.5" customWidth="1"/>
    <col min="5632" max="5632" width="15.83203125" customWidth="1"/>
    <col min="5633" max="5633" width="14.83203125" customWidth="1"/>
    <col min="5634" max="5634" width="14.1640625" customWidth="1"/>
    <col min="5635" max="5635" width="10.5" customWidth="1"/>
    <col min="5636" max="5636" width="12.6640625" customWidth="1"/>
    <col min="5637" max="5637" width="10.83203125" customWidth="1"/>
    <col min="5638" max="5638" width="11.33203125" customWidth="1"/>
    <col min="5639" max="5639" width="8.5" customWidth="1"/>
    <col min="5640" max="5640" width="12.33203125" customWidth="1"/>
    <col min="5641" max="5641" width="13.5" customWidth="1"/>
    <col min="5642" max="5642" width="10.83203125" customWidth="1"/>
    <col min="5643" max="5643" width="6.5" customWidth="1"/>
    <col min="5644" max="5644" width="20" bestFit="1" customWidth="1"/>
    <col min="5886" max="5886" width="8.1640625" bestFit="1" customWidth="1"/>
    <col min="5887" max="5887" width="33.5" customWidth="1"/>
    <col min="5888" max="5888" width="15.83203125" customWidth="1"/>
    <col min="5889" max="5889" width="14.83203125" customWidth="1"/>
    <col min="5890" max="5890" width="14.1640625" customWidth="1"/>
    <col min="5891" max="5891" width="10.5" customWidth="1"/>
    <col min="5892" max="5892" width="12.6640625" customWidth="1"/>
    <col min="5893" max="5893" width="10.83203125" customWidth="1"/>
    <col min="5894" max="5894" width="11.33203125" customWidth="1"/>
    <col min="5895" max="5895" width="8.5" customWidth="1"/>
    <col min="5896" max="5896" width="12.33203125" customWidth="1"/>
    <col min="5897" max="5897" width="13.5" customWidth="1"/>
    <col min="5898" max="5898" width="10.83203125" customWidth="1"/>
    <col min="5899" max="5899" width="6.5" customWidth="1"/>
    <col min="5900" max="5900" width="20" bestFit="1" customWidth="1"/>
    <col min="6142" max="6142" width="8.1640625" bestFit="1" customWidth="1"/>
    <col min="6143" max="6143" width="33.5" customWidth="1"/>
    <col min="6144" max="6144" width="15.83203125" customWidth="1"/>
    <col min="6145" max="6145" width="14.83203125" customWidth="1"/>
    <col min="6146" max="6146" width="14.1640625" customWidth="1"/>
    <col min="6147" max="6147" width="10.5" customWidth="1"/>
    <col min="6148" max="6148" width="12.6640625" customWidth="1"/>
    <col min="6149" max="6149" width="10.83203125" customWidth="1"/>
    <col min="6150" max="6150" width="11.33203125" customWidth="1"/>
    <col min="6151" max="6151" width="8.5" customWidth="1"/>
    <col min="6152" max="6152" width="12.33203125" customWidth="1"/>
    <col min="6153" max="6153" width="13.5" customWidth="1"/>
    <col min="6154" max="6154" width="10.83203125" customWidth="1"/>
    <col min="6155" max="6155" width="6.5" customWidth="1"/>
    <col min="6156" max="6156" width="20" bestFit="1" customWidth="1"/>
    <col min="6398" max="6398" width="8.1640625" bestFit="1" customWidth="1"/>
    <col min="6399" max="6399" width="33.5" customWidth="1"/>
    <col min="6400" max="6400" width="15.83203125" customWidth="1"/>
    <col min="6401" max="6401" width="14.83203125" customWidth="1"/>
    <col min="6402" max="6402" width="14.1640625" customWidth="1"/>
    <col min="6403" max="6403" width="10.5" customWidth="1"/>
    <col min="6404" max="6404" width="12.6640625" customWidth="1"/>
    <col min="6405" max="6405" width="10.83203125" customWidth="1"/>
    <col min="6406" max="6406" width="11.33203125" customWidth="1"/>
    <col min="6407" max="6407" width="8.5" customWidth="1"/>
    <col min="6408" max="6408" width="12.33203125" customWidth="1"/>
    <col min="6409" max="6409" width="13.5" customWidth="1"/>
    <col min="6410" max="6410" width="10.83203125" customWidth="1"/>
    <col min="6411" max="6411" width="6.5" customWidth="1"/>
    <col min="6412" max="6412" width="20" bestFit="1" customWidth="1"/>
    <col min="6654" max="6654" width="8.1640625" bestFit="1" customWidth="1"/>
    <col min="6655" max="6655" width="33.5" customWidth="1"/>
    <col min="6656" max="6656" width="15.83203125" customWidth="1"/>
    <col min="6657" max="6657" width="14.83203125" customWidth="1"/>
    <col min="6658" max="6658" width="14.1640625" customWidth="1"/>
    <col min="6659" max="6659" width="10.5" customWidth="1"/>
    <col min="6660" max="6660" width="12.6640625" customWidth="1"/>
    <col min="6661" max="6661" width="10.83203125" customWidth="1"/>
    <col min="6662" max="6662" width="11.33203125" customWidth="1"/>
    <col min="6663" max="6663" width="8.5" customWidth="1"/>
    <col min="6664" max="6664" width="12.33203125" customWidth="1"/>
    <col min="6665" max="6665" width="13.5" customWidth="1"/>
    <col min="6666" max="6666" width="10.83203125" customWidth="1"/>
    <col min="6667" max="6667" width="6.5" customWidth="1"/>
    <col min="6668" max="6668" width="20" bestFit="1" customWidth="1"/>
    <col min="6910" max="6910" width="8.1640625" bestFit="1" customWidth="1"/>
    <col min="6911" max="6911" width="33.5" customWidth="1"/>
    <col min="6912" max="6912" width="15.83203125" customWidth="1"/>
    <col min="6913" max="6913" width="14.83203125" customWidth="1"/>
    <col min="6914" max="6914" width="14.1640625" customWidth="1"/>
    <col min="6915" max="6915" width="10.5" customWidth="1"/>
    <col min="6916" max="6916" width="12.6640625" customWidth="1"/>
    <col min="6917" max="6917" width="10.83203125" customWidth="1"/>
    <col min="6918" max="6918" width="11.33203125" customWidth="1"/>
    <col min="6919" max="6919" width="8.5" customWidth="1"/>
    <col min="6920" max="6920" width="12.33203125" customWidth="1"/>
    <col min="6921" max="6921" width="13.5" customWidth="1"/>
    <col min="6922" max="6922" width="10.83203125" customWidth="1"/>
    <col min="6923" max="6923" width="6.5" customWidth="1"/>
    <col min="6924" max="6924" width="20" bestFit="1" customWidth="1"/>
    <col min="7166" max="7166" width="8.1640625" bestFit="1" customWidth="1"/>
    <col min="7167" max="7167" width="33.5" customWidth="1"/>
    <col min="7168" max="7168" width="15.83203125" customWidth="1"/>
    <col min="7169" max="7169" width="14.83203125" customWidth="1"/>
    <col min="7170" max="7170" width="14.1640625" customWidth="1"/>
    <col min="7171" max="7171" width="10.5" customWidth="1"/>
    <col min="7172" max="7172" width="12.6640625" customWidth="1"/>
    <col min="7173" max="7173" width="10.83203125" customWidth="1"/>
    <col min="7174" max="7174" width="11.33203125" customWidth="1"/>
    <col min="7175" max="7175" width="8.5" customWidth="1"/>
    <col min="7176" max="7176" width="12.33203125" customWidth="1"/>
    <col min="7177" max="7177" width="13.5" customWidth="1"/>
    <col min="7178" max="7178" width="10.83203125" customWidth="1"/>
    <col min="7179" max="7179" width="6.5" customWidth="1"/>
    <col min="7180" max="7180" width="20" bestFit="1" customWidth="1"/>
    <col min="7422" max="7422" width="8.1640625" bestFit="1" customWidth="1"/>
    <col min="7423" max="7423" width="33.5" customWidth="1"/>
    <col min="7424" max="7424" width="15.83203125" customWidth="1"/>
    <col min="7425" max="7425" width="14.83203125" customWidth="1"/>
    <col min="7426" max="7426" width="14.1640625" customWidth="1"/>
    <col min="7427" max="7427" width="10.5" customWidth="1"/>
    <col min="7428" max="7428" width="12.6640625" customWidth="1"/>
    <col min="7429" max="7429" width="10.83203125" customWidth="1"/>
    <col min="7430" max="7430" width="11.33203125" customWidth="1"/>
    <col min="7431" max="7431" width="8.5" customWidth="1"/>
    <col min="7432" max="7432" width="12.33203125" customWidth="1"/>
    <col min="7433" max="7433" width="13.5" customWidth="1"/>
    <col min="7434" max="7434" width="10.83203125" customWidth="1"/>
    <col min="7435" max="7435" width="6.5" customWidth="1"/>
    <col min="7436" max="7436" width="20" bestFit="1" customWidth="1"/>
    <col min="7678" max="7678" width="8.1640625" bestFit="1" customWidth="1"/>
    <col min="7679" max="7679" width="33.5" customWidth="1"/>
    <col min="7680" max="7680" width="15.83203125" customWidth="1"/>
    <col min="7681" max="7681" width="14.83203125" customWidth="1"/>
    <col min="7682" max="7682" width="14.1640625" customWidth="1"/>
    <col min="7683" max="7683" width="10.5" customWidth="1"/>
    <col min="7684" max="7684" width="12.6640625" customWidth="1"/>
    <col min="7685" max="7685" width="10.83203125" customWidth="1"/>
    <col min="7686" max="7686" width="11.33203125" customWidth="1"/>
    <col min="7687" max="7687" width="8.5" customWidth="1"/>
    <col min="7688" max="7688" width="12.33203125" customWidth="1"/>
    <col min="7689" max="7689" width="13.5" customWidth="1"/>
    <col min="7690" max="7690" width="10.83203125" customWidth="1"/>
    <col min="7691" max="7691" width="6.5" customWidth="1"/>
    <col min="7692" max="7692" width="20" bestFit="1" customWidth="1"/>
    <col min="7934" max="7934" width="8.1640625" bestFit="1" customWidth="1"/>
    <col min="7935" max="7935" width="33.5" customWidth="1"/>
    <col min="7936" max="7936" width="15.83203125" customWidth="1"/>
    <col min="7937" max="7937" width="14.83203125" customWidth="1"/>
    <col min="7938" max="7938" width="14.1640625" customWidth="1"/>
    <col min="7939" max="7939" width="10.5" customWidth="1"/>
    <col min="7940" max="7940" width="12.6640625" customWidth="1"/>
    <col min="7941" max="7941" width="10.83203125" customWidth="1"/>
    <col min="7942" max="7942" width="11.33203125" customWidth="1"/>
    <col min="7943" max="7943" width="8.5" customWidth="1"/>
    <col min="7944" max="7944" width="12.33203125" customWidth="1"/>
    <col min="7945" max="7945" width="13.5" customWidth="1"/>
    <col min="7946" max="7946" width="10.83203125" customWidth="1"/>
    <col min="7947" max="7947" width="6.5" customWidth="1"/>
    <col min="7948" max="7948" width="20" bestFit="1" customWidth="1"/>
    <col min="8190" max="8190" width="8.1640625" bestFit="1" customWidth="1"/>
    <col min="8191" max="8191" width="33.5" customWidth="1"/>
    <col min="8192" max="8192" width="15.83203125" customWidth="1"/>
    <col min="8193" max="8193" width="14.83203125" customWidth="1"/>
    <col min="8194" max="8194" width="14.1640625" customWidth="1"/>
    <col min="8195" max="8195" width="10.5" customWidth="1"/>
    <col min="8196" max="8196" width="12.6640625" customWidth="1"/>
    <col min="8197" max="8197" width="10.83203125" customWidth="1"/>
    <col min="8198" max="8198" width="11.33203125" customWidth="1"/>
    <col min="8199" max="8199" width="8.5" customWidth="1"/>
    <col min="8200" max="8200" width="12.33203125" customWidth="1"/>
    <col min="8201" max="8201" width="13.5" customWidth="1"/>
    <col min="8202" max="8202" width="10.83203125" customWidth="1"/>
    <col min="8203" max="8203" width="6.5" customWidth="1"/>
    <col min="8204" max="8204" width="20" bestFit="1" customWidth="1"/>
    <col min="8446" max="8446" width="8.1640625" bestFit="1" customWidth="1"/>
    <col min="8447" max="8447" width="33.5" customWidth="1"/>
    <col min="8448" max="8448" width="15.83203125" customWidth="1"/>
    <col min="8449" max="8449" width="14.83203125" customWidth="1"/>
    <col min="8450" max="8450" width="14.1640625" customWidth="1"/>
    <col min="8451" max="8451" width="10.5" customWidth="1"/>
    <col min="8452" max="8452" width="12.6640625" customWidth="1"/>
    <col min="8453" max="8453" width="10.83203125" customWidth="1"/>
    <col min="8454" max="8454" width="11.33203125" customWidth="1"/>
    <col min="8455" max="8455" width="8.5" customWidth="1"/>
    <col min="8456" max="8456" width="12.33203125" customWidth="1"/>
    <col min="8457" max="8457" width="13.5" customWidth="1"/>
    <col min="8458" max="8458" width="10.83203125" customWidth="1"/>
    <col min="8459" max="8459" width="6.5" customWidth="1"/>
    <col min="8460" max="8460" width="20" bestFit="1" customWidth="1"/>
    <col min="8702" max="8702" width="8.1640625" bestFit="1" customWidth="1"/>
    <col min="8703" max="8703" width="33.5" customWidth="1"/>
    <col min="8704" max="8704" width="15.83203125" customWidth="1"/>
    <col min="8705" max="8705" width="14.83203125" customWidth="1"/>
    <col min="8706" max="8706" width="14.1640625" customWidth="1"/>
    <col min="8707" max="8707" width="10.5" customWidth="1"/>
    <col min="8708" max="8708" width="12.6640625" customWidth="1"/>
    <col min="8709" max="8709" width="10.83203125" customWidth="1"/>
    <col min="8710" max="8710" width="11.33203125" customWidth="1"/>
    <col min="8711" max="8711" width="8.5" customWidth="1"/>
    <col min="8712" max="8712" width="12.33203125" customWidth="1"/>
    <col min="8713" max="8713" width="13.5" customWidth="1"/>
    <col min="8714" max="8714" width="10.83203125" customWidth="1"/>
    <col min="8715" max="8715" width="6.5" customWidth="1"/>
    <col min="8716" max="8716" width="20" bestFit="1" customWidth="1"/>
    <col min="8958" max="8958" width="8.1640625" bestFit="1" customWidth="1"/>
    <col min="8959" max="8959" width="33.5" customWidth="1"/>
    <col min="8960" max="8960" width="15.83203125" customWidth="1"/>
    <col min="8961" max="8961" width="14.83203125" customWidth="1"/>
    <col min="8962" max="8962" width="14.1640625" customWidth="1"/>
    <col min="8963" max="8963" width="10.5" customWidth="1"/>
    <col min="8964" max="8964" width="12.6640625" customWidth="1"/>
    <col min="8965" max="8965" width="10.83203125" customWidth="1"/>
    <col min="8966" max="8966" width="11.33203125" customWidth="1"/>
    <col min="8967" max="8967" width="8.5" customWidth="1"/>
    <col min="8968" max="8968" width="12.33203125" customWidth="1"/>
    <col min="8969" max="8969" width="13.5" customWidth="1"/>
    <col min="8970" max="8970" width="10.83203125" customWidth="1"/>
    <col min="8971" max="8971" width="6.5" customWidth="1"/>
    <col min="8972" max="8972" width="20" bestFit="1" customWidth="1"/>
    <col min="9214" max="9214" width="8.1640625" bestFit="1" customWidth="1"/>
    <col min="9215" max="9215" width="33.5" customWidth="1"/>
    <col min="9216" max="9216" width="15.83203125" customWidth="1"/>
    <col min="9217" max="9217" width="14.83203125" customWidth="1"/>
    <col min="9218" max="9218" width="14.1640625" customWidth="1"/>
    <col min="9219" max="9219" width="10.5" customWidth="1"/>
    <col min="9220" max="9220" width="12.6640625" customWidth="1"/>
    <col min="9221" max="9221" width="10.83203125" customWidth="1"/>
    <col min="9222" max="9222" width="11.33203125" customWidth="1"/>
    <col min="9223" max="9223" width="8.5" customWidth="1"/>
    <col min="9224" max="9224" width="12.33203125" customWidth="1"/>
    <col min="9225" max="9225" width="13.5" customWidth="1"/>
    <col min="9226" max="9226" width="10.83203125" customWidth="1"/>
    <col min="9227" max="9227" width="6.5" customWidth="1"/>
    <col min="9228" max="9228" width="20" bestFit="1" customWidth="1"/>
    <col min="9470" max="9470" width="8.1640625" bestFit="1" customWidth="1"/>
    <col min="9471" max="9471" width="33.5" customWidth="1"/>
    <col min="9472" max="9472" width="15.83203125" customWidth="1"/>
    <col min="9473" max="9473" width="14.83203125" customWidth="1"/>
    <col min="9474" max="9474" width="14.1640625" customWidth="1"/>
    <col min="9475" max="9475" width="10.5" customWidth="1"/>
    <col min="9476" max="9476" width="12.6640625" customWidth="1"/>
    <col min="9477" max="9477" width="10.83203125" customWidth="1"/>
    <col min="9478" max="9478" width="11.33203125" customWidth="1"/>
    <col min="9479" max="9479" width="8.5" customWidth="1"/>
    <col min="9480" max="9480" width="12.33203125" customWidth="1"/>
    <col min="9481" max="9481" width="13.5" customWidth="1"/>
    <col min="9482" max="9482" width="10.83203125" customWidth="1"/>
    <col min="9483" max="9483" width="6.5" customWidth="1"/>
    <col min="9484" max="9484" width="20" bestFit="1" customWidth="1"/>
    <col min="9726" max="9726" width="8.1640625" bestFit="1" customWidth="1"/>
    <col min="9727" max="9727" width="33.5" customWidth="1"/>
    <col min="9728" max="9728" width="15.83203125" customWidth="1"/>
    <col min="9729" max="9729" width="14.83203125" customWidth="1"/>
    <col min="9730" max="9730" width="14.1640625" customWidth="1"/>
    <col min="9731" max="9731" width="10.5" customWidth="1"/>
    <col min="9732" max="9732" width="12.6640625" customWidth="1"/>
    <col min="9733" max="9733" width="10.83203125" customWidth="1"/>
    <col min="9734" max="9734" width="11.33203125" customWidth="1"/>
    <col min="9735" max="9735" width="8.5" customWidth="1"/>
    <col min="9736" max="9736" width="12.33203125" customWidth="1"/>
    <col min="9737" max="9737" width="13.5" customWidth="1"/>
    <col min="9738" max="9738" width="10.83203125" customWidth="1"/>
    <col min="9739" max="9739" width="6.5" customWidth="1"/>
    <col min="9740" max="9740" width="20" bestFit="1" customWidth="1"/>
    <col min="9982" max="9982" width="8.1640625" bestFit="1" customWidth="1"/>
    <col min="9983" max="9983" width="33.5" customWidth="1"/>
    <col min="9984" max="9984" width="15.83203125" customWidth="1"/>
    <col min="9985" max="9985" width="14.83203125" customWidth="1"/>
    <col min="9986" max="9986" width="14.1640625" customWidth="1"/>
    <col min="9987" max="9987" width="10.5" customWidth="1"/>
    <col min="9988" max="9988" width="12.6640625" customWidth="1"/>
    <col min="9989" max="9989" width="10.83203125" customWidth="1"/>
    <col min="9990" max="9990" width="11.33203125" customWidth="1"/>
    <col min="9991" max="9991" width="8.5" customWidth="1"/>
    <col min="9992" max="9992" width="12.33203125" customWidth="1"/>
    <col min="9993" max="9993" width="13.5" customWidth="1"/>
    <col min="9994" max="9994" width="10.83203125" customWidth="1"/>
    <col min="9995" max="9995" width="6.5" customWidth="1"/>
    <col min="9996" max="9996" width="20" bestFit="1" customWidth="1"/>
    <col min="10238" max="10238" width="8.1640625" bestFit="1" customWidth="1"/>
    <col min="10239" max="10239" width="33.5" customWidth="1"/>
    <col min="10240" max="10240" width="15.83203125" customWidth="1"/>
    <col min="10241" max="10241" width="14.83203125" customWidth="1"/>
    <col min="10242" max="10242" width="14.1640625" customWidth="1"/>
    <col min="10243" max="10243" width="10.5" customWidth="1"/>
    <col min="10244" max="10244" width="12.6640625" customWidth="1"/>
    <col min="10245" max="10245" width="10.83203125" customWidth="1"/>
    <col min="10246" max="10246" width="11.33203125" customWidth="1"/>
    <col min="10247" max="10247" width="8.5" customWidth="1"/>
    <col min="10248" max="10248" width="12.33203125" customWidth="1"/>
    <col min="10249" max="10249" width="13.5" customWidth="1"/>
    <col min="10250" max="10250" width="10.83203125" customWidth="1"/>
    <col min="10251" max="10251" width="6.5" customWidth="1"/>
    <col min="10252" max="10252" width="20" bestFit="1" customWidth="1"/>
    <col min="10494" max="10494" width="8.1640625" bestFit="1" customWidth="1"/>
    <col min="10495" max="10495" width="33.5" customWidth="1"/>
    <col min="10496" max="10496" width="15.83203125" customWidth="1"/>
    <col min="10497" max="10497" width="14.83203125" customWidth="1"/>
    <col min="10498" max="10498" width="14.1640625" customWidth="1"/>
    <col min="10499" max="10499" width="10.5" customWidth="1"/>
    <col min="10500" max="10500" width="12.6640625" customWidth="1"/>
    <col min="10501" max="10501" width="10.83203125" customWidth="1"/>
    <col min="10502" max="10502" width="11.33203125" customWidth="1"/>
    <col min="10503" max="10503" width="8.5" customWidth="1"/>
    <col min="10504" max="10504" width="12.33203125" customWidth="1"/>
    <col min="10505" max="10505" width="13.5" customWidth="1"/>
    <col min="10506" max="10506" width="10.83203125" customWidth="1"/>
    <col min="10507" max="10507" width="6.5" customWidth="1"/>
    <col min="10508" max="10508" width="20" bestFit="1" customWidth="1"/>
    <col min="10750" max="10750" width="8.1640625" bestFit="1" customWidth="1"/>
    <col min="10751" max="10751" width="33.5" customWidth="1"/>
    <col min="10752" max="10752" width="15.83203125" customWidth="1"/>
    <col min="10753" max="10753" width="14.83203125" customWidth="1"/>
    <col min="10754" max="10754" width="14.1640625" customWidth="1"/>
    <col min="10755" max="10755" width="10.5" customWidth="1"/>
    <col min="10756" max="10756" width="12.6640625" customWidth="1"/>
    <col min="10757" max="10757" width="10.83203125" customWidth="1"/>
    <col min="10758" max="10758" width="11.33203125" customWidth="1"/>
    <col min="10759" max="10759" width="8.5" customWidth="1"/>
    <col min="10760" max="10760" width="12.33203125" customWidth="1"/>
    <col min="10761" max="10761" width="13.5" customWidth="1"/>
    <col min="10762" max="10762" width="10.83203125" customWidth="1"/>
    <col min="10763" max="10763" width="6.5" customWidth="1"/>
    <col min="10764" max="10764" width="20" bestFit="1" customWidth="1"/>
    <col min="11006" max="11006" width="8.1640625" bestFit="1" customWidth="1"/>
    <col min="11007" max="11007" width="33.5" customWidth="1"/>
    <col min="11008" max="11008" width="15.83203125" customWidth="1"/>
    <col min="11009" max="11009" width="14.83203125" customWidth="1"/>
    <col min="11010" max="11010" width="14.1640625" customWidth="1"/>
    <col min="11011" max="11011" width="10.5" customWidth="1"/>
    <col min="11012" max="11012" width="12.6640625" customWidth="1"/>
    <col min="11013" max="11013" width="10.83203125" customWidth="1"/>
    <col min="11014" max="11014" width="11.33203125" customWidth="1"/>
    <col min="11015" max="11015" width="8.5" customWidth="1"/>
    <col min="11016" max="11016" width="12.33203125" customWidth="1"/>
    <col min="11017" max="11017" width="13.5" customWidth="1"/>
    <col min="11018" max="11018" width="10.83203125" customWidth="1"/>
    <col min="11019" max="11019" width="6.5" customWidth="1"/>
    <col min="11020" max="11020" width="20" bestFit="1" customWidth="1"/>
    <col min="11262" max="11262" width="8.1640625" bestFit="1" customWidth="1"/>
    <col min="11263" max="11263" width="33.5" customWidth="1"/>
    <col min="11264" max="11264" width="15.83203125" customWidth="1"/>
    <col min="11265" max="11265" width="14.83203125" customWidth="1"/>
    <col min="11266" max="11266" width="14.1640625" customWidth="1"/>
    <col min="11267" max="11267" width="10.5" customWidth="1"/>
    <col min="11268" max="11268" width="12.6640625" customWidth="1"/>
    <col min="11269" max="11269" width="10.83203125" customWidth="1"/>
    <col min="11270" max="11270" width="11.33203125" customWidth="1"/>
    <col min="11271" max="11271" width="8.5" customWidth="1"/>
    <col min="11272" max="11272" width="12.33203125" customWidth="1"/>
    <col min="11273" max="11273" width="13.5" customWidth="1"/>
    <col min="11274" max="11274" width="10.83203125" customWidth="1"/>
    <col min="11275" max="11275" width="6.5" customWidth="1"/>
    <col min="11276" max="11276" width="20" bestFit="1" customWidth="1"/>
    <col min="11518" max="11518" width="8.1640625" bestFit="1" customWidth="1"/>
    <col min="11519" max="11519" width="33.5" customWidth="1"/>
    <col min="11520" max="11520" width="15.83203125" customWidth="1"/>
    <col min="11521" max="11521" width="14.83203125" customWidth="1"/>
    <col min="11522" max="11522" width="14.1640625" customWidth="1"/>
    <col min="11523" max="11523" width="10.5" customWidth="1"/>
    <col min="11524" max="11524" width="12.6640625" customWidth="1"/>
    <col min="11525" max="11525" width="10.83203125" customWidth="1"/>
    <col min="11526" max="11526" width="11.33203125" customWidth="1"/>
    <col min="11527" max="11527" width="8.5" customWidth="1"/>
    <col min="11528" max="11528" width="12.33203125" customWidth="1"/>
    <col min="11529" max="11529" width="13.5" customWidth="1"/>
    <col min="11530" max="11530" width="10.83203125" customWidth="1"/>
    <col min="11531" max="11531" width="6.5" customWidth="1"/>
    <col min="11532" max="11532" width="20" bestFit="1" customWidth="1"/>
    <col min="11774" max="11774" width="8.1640625" bestFit="1" customWidth="1"/>
    <col min="11775" max="11775" width="33.5" customWidth="1"/>
    <col min="11776" max="11776" width="15.83203125" customWidth="1"/>
    <col min="11777" max="11777" width="14.83203125" customWidth="1"/>
    <col min="11778" max="11778" width="14.1640625" customWidth="1"/>
    <col min="11779" max="11779" width="10.5" customWidth="1"/>
    <col min="11780" max="11780" width="12.6640625" customWidth="1"/>
    <col min="11781" max="11781" width="10.83203125" customWidth="1"/>
    <col min="11782" max="11782" width="11.33203125" customWidth="1"/>
    <col min="11783" max="11783" width="8.5" customWidth="1"/>
    <col min="11784" max="11784" width="12.33203125" customWidth="1"/>
    <col min="11785" max="11785" width="13.5" customWidth="1"/>
    <col min="11786" max="11786" width="10.83203125" customWidth="1"/>
    <col min="11787" max="11787" width="6.5" customWidth="1"/>
    <col min="11788" max="11788" width="20" bestFit="1" customWidth="1"/>
    <col min="12030" max="12030" width="8.1640625" bestFit="1" customWidth="1"/>
    <col min="12031" max="12031" width="33.5" customWidth="1"/>
    <col min="12032" max="12032" width="15.83203125" customWidth="1"/>
    <col min="12033" max="12033" width="14.83203125" customWidth="1"/>
    <col min="12034" max="12034" width="14.1640625" customWidth="1"/>
    <col min="12035" max="12035" width="10.5" customWidth="1"/>
    <col min="12036" max="12036" width="12.6640625" customWidth="1"/>
    <col min="12037" max="12037" width="10.83203125" customWidth="1"/>
    <col min="12038" max="12038" width="11.33203125" customWidth="1"/>
    <col min="12039" max="12039" width="8.5" customWidth="1"/>
    <col min="12040" max="12040" width="12.33203125" customWidth="1"/>
    <col min="12041" max="12041" width="13.5" customWidth="1"/>
    <col min="12042" max="12042" width="10.83203125" customWidth="1"/>
    <col min="12043" max="12043" width="6.5" customWidth="1"/>
    <col min="12044" max="12044" width="20" bestFit="1" customWidth="1"/>
    <col min="12286" max="12286" width="8.1640625" bestFit="1" customWidth="1"/>
    <col min="12287" max="12287" width="33.5" customWidth="1"/>
    <col min="12288" max="12288" width="15.83203125" customWidth="1"/>
    <col min="12289" max="12289" width="14.83203125" customWidth="1"/>
    <col min="12290" max="12290" width="14.1640625" customWidth="1"/>
    <col min="12291" max="12291" width="10.5" customWidth="1"/>
    <col min="12292" max="12292" width="12.6640625" customWidth="1"/>
    <col min="12293" max="12293" width="10.83203125" customWidth="1"/>
    <col min="12294" max="12294" width="11.33203125" customWidth="1"/>
    <col min="12295" max="12295" width="8.5" customWidth="1"/>
    <col min="12296" max="12296" width="12.33203125" customWidth="1"/>
    <col min="12297" max="12297" width="13.5" customWidth="1"/>
    <col min="12298" max="12298" width="10.83203125" customWidth="1"/>
    <col min="12299" max="12299" width="6.5" customWidth="1"/>
    <col min="12300" max="12300" width="20" bestFit="1" customWidth="1"/>
    <col min="12542" max="12542" width="8.1640625" bestFit="1" customWidth="1"/>
    <col min="12543" max="12543" width="33.5" customWidth="1"/>
    <col min="12544" max="12544" width="15.83203125" customWidth="1"/>
    <col min="12545" max="12545" width="14.83203125" customWidth="1"/>
    <col min="12546" max="12546" width="14.1640625" customWidth="1"/>
    <col min="12547" max="12547" width="10.5" customWidth="1"/>
    <col min="12548" max="12548" width="12.6640625" customWidth="1"/>
    <col min="12549" max="12549" width="10.83203125" customWidth="1"/>
    <col min="12550" max="12550" width="11.33203125" customWidth="1"/>
    <col min="12551" max="12551" width="8.5" customWidth="1"/>
    <col min="12552" max="12552" width="12.33203125" customWidth="1"/>
    <col min="12553" max="12553" width="13.5" customWidth="1"/>
    <col min="12554" max="12554" width="10.83203125" customWidth="1"/>
    <col min="12555" max="12555" width="6.5" customWidth="1"/>
    <col min="12556" max="12556" width="20" bestFit="1" customWidth="1"/>
    <col min="12798" max="12798" width="8.1640625" bestFit="1" customWidth="1"/>
    <col min="12799" max="12799" width="33.5" customWidth="1"/>
    <col min="12800" max="12800" width="15.83203125" customWidth="1"/>
    <col min="12801" max="12801" width="14.83203125" customWidth="1"/>
    <col min="12802" max="12802" width="14.1640625" customWidth="1"/>
    <col min="12803" max="12803" width="10.5" customWidth="1"/>
    <col min="12804" max="12804" width="12.6640625" customWidth="1"/>
    <col min="12805" max="12805" width="10.83203125" customWidth="1"/>
    <col min="12806" max="12806" width="11.33203125" customWidth="1"/>
    <col min="12807" max="12807" width="8.5" customWidth="1"/>
    <col min="12808" max="12808" width="12.33203125" customWidth="1"/>
    <col min="12809" max="12809" width="13.5" customWidth="1"/>
    <col min="12810" max="12810" width="10.83203125" customWidth="1"/>
    <col min="12811" max="12811" width="6.5" customWidth="1"/>
    <col min="12812" max="12812" width="20" bestFit="1" customWidth="1"/>
    <col min="13054" max="13054" width="8.1640625" bestFit="1" customWidth="1"/>
    <col min="13055" max="13055" width="33.5" customWidth="1"/>
    <col min="13056" max="13056" width="15.83203125" customWidth="1"/>
    <col min="13057" max="13057" width="14.83203125" customWidth="1"/>
    <col min="13058" max="13058" width="14.1640625" customWidth="1"/>
    <col min="13059" max="13059" width="10.5" customWidth="1"/>
    <col min="13060" max="13060" width="12.6640625" customWidth="1"/>
    <col min="13061" max="13061" width="10.83203125" customWidth="1"/>
    <col min="13062" max="13062" width="11.33203125" customWidth="1"/>
    <col min="13063" max="13063" width="8.5" customWidth="1"/>
    <col min="13064" max="13064" width="12.33203125" customWidth="1"/>
    <col min="13065" max="13065" width="13.5" customWidth="1"/>
    <col min="13066" max="13066" width="10.83203125" customWidth="1"/>
    <col min="13067" max="13067" width="6.5" customWidth="1"/>
    <col min="13068" max="13068" width="20" bestFit="1" customWidth="1"/>
    <col min="13310" max="13310" width="8.1640625" bestFit="1" customWidth="1"/>
    <col min="13311" max="13311" width="33.5" customWidth="1"/>
    <col min="13312" max="13312" width="15.83203125" customWidth="1"/>
    <col min="13313" max="13313" width="14.83203125" customWidth="1"/>
    <col min="13314" max="13314" width="14.1640625" customWidth="1"/>
    <col min="13315" max="13315" width="10.5" customWidth="1"/>
    <col min="13316" max="13316" width="12.6640625" customWidth="1"/>
    <col min="13317" max="13317" width="10.83203125" customWidth="1"/>
    <col min="13318" max="13318" width="11.33203125" customWidth="1"/>
    <col min="13319" max="13319" width="8.5" customWidth="1"/>
    <col min="13320" max="13320" width="12.33203125" customWidth="1"/>
    <col min="13321" max="13321" width="13.5" customWidth="1"/>
    <col min="13322" max="13322" width="10.83203125" customWidth="1"/>
    <col min="13323" max="13323" width="6.5" customWidth="1"/>
    <col min="13324" max="13324" width="20" bestFit="1" customWidth="1"/>
    <col min="13566" max="13566" width="8.1640625" bestFit="1" customWidth="1"/>
    <col min="13567" max="13567" width="33.5" customWidth="1"/>
    <col min="13568" max="13568" width="15.83203125" customWidth="1"/>
    <col min="13569" max="13569" width="14.83203125" customWidth="1"/>
    <col min="13570" max="13570" width="14.1640625" customWidth="1"/>
    <col min="13571" max="13571" width="10.5" customWidth="1"/>
    <col min="13572" max="13572" width="12.6640625" customWidth="1"/>
    <col min="13573" max="13573" width="10.83203125" customWidth="1"/>
    <col min="13574" max="13574" width="11.33203125" customWidth="1"/>
    <col min="13575" max="13575" width="8.5" customWidth="1"/>
    <col min="13576" max="13576" width="12.33203125" customWidth="1"/>
    <col min="13577" max="13577" width="13.5" customWidth="1"/>
    <col min="13578" max="13578" width="10.83203125" customWidth="1"/>
    <col min="13579" max="13579" width="6.5" customWidth="1"/>
    <col min="13580" max="13580" width="20" bestFit="1" customWidth="1"/>
    <col min="13822" max="13822" width="8.1640625" bestFit="1" customWidth="1"/>
    <col min="13823" max="13823" width="33.5" customWidth="1"/>
    <col min="13824" max="13824" width="15.83203125" customWidth="1"/>
    <col min="13825" max="13825" width="14.83203125" customWidth="1"/>
    <col min="13826" max="13826" width="14.1640625" customWidth="1"/>
    <col min="13827" max="13827" width="10.5" customWidth="1"/>
    <col min="13828" max="13828" width="12.6640625" customWidth="1"/>
    <col min="13829" max="13829" width="10.83203125" customWidth="1"/>
    <col min="13830" max="13830" width="11.33203125" customWidth="1"/>
    <col min="13831" max="13831" width="8.5" customWidth="1"/>
    <col min="13832" max="13832" width="12.33203125" customWidth="1"/>
    <col min="13833" max="13833" width="13.5" customWidth="1"/>
    <col min="13834" max="13834" width="10.83203125" customWidth="1"/>
    <col min="13835" max="13835" width="6.5" customWidth="1"/>
    <col min="13836" max="13836" width="20" bestFit="1" customWidth="1"/>
    <col min="14078" max="14078" width="8.1640625" bestFit="1" customWidth="1"/>
    <col min="14079" max="14079" width="33.5" customWidth="1"/>
    <col min="14080" max="14080" width="15.83203125" customWidth="1"/>
    <col min="14081" max="14081" width="14.83203125" customWidth="1"/>
    <col min="14082" max="14082" width="14.1640625" customWidth="1"/>
    <col min="14083" max="14083" width="10.5" customWidth="1"/>
    <col min="14084" max="14084" width="12.6640625" customWidth="1"/>
    <col min="14085" max="14085" width="10.83203125" customWidth="1"/>
    <col min="14086" max="14086" width="11.33203125" customWidth="1"/>
    <col min="14087" max="14087" width="8.5" customWidth="1"/>
    <col min="14088" max="14088" width="12.33203125" customWidth="1"/>
    <col min="14089" max="14089" width="13.5" customWidth="1"/>
    <col min="14090" max="14090" width="10.83203125" customWidth="1"/>
    <col min="14091" max="14091" width="6.5" customWidth="1"/>
    <col min="14092" max="14092" width="20" bestFit="1" customWidth="1"/>
    <col min="14334" max="14334" width="8.1640625" bestFit="1" customWidth="1"/>
    <col min="14335" max="14335" width="33.5" customWidth="1"/>
    <col min="14336" max="14336" width="15.83203125" customWidth="1"/>
    <col min="14337" max="14337" width="14.83203125" customWidth="1"/>
    <col min="14338" max="14338" width="14.1640625" customWidth="1"/>
    <col min="14339" max="14339" width="10.5" customWidth="1"/>
    <col min="14340" max="14340" width="12.6640625" customWidth="1"/>
    <col min="14341" max="14341" width="10.83203125" customWidth="1"/>
    <col min="14342" max="14342" width="11.33203125" customWidth="1"/>
    <col min="14343" max="14343" width="8.5" customWidth="1"/>
    <col min="14344" max="14344" width="12.33203125" customWidth="1"/>
    <col min="14345" max="14345" width="13.5" customWidth="1"/>
    <col min="14346" max="14346" width="10.83203125" customWidth="1"/>
    <col min="14347" max="14347" width="6.5" customWidth="1"/>
    <col min="14348" max="14348" width="20" bestFit="1" customWidth="1"/>
    <col min="14590" max="14590" width="8.1640625" bestFit="1" customWidth="1"/>
    <col min="14591" max="14591" width="33.5" customWidth="1"/>
    <col min="14592" max="14592" width="15.83203125" customWidth="1"/>
    <col min="14593" max="14593" width="14.83203125" customWidth="1"/>
    <col min="14594" max="14594" width="14.1640625" customWidth="1"/>
    <col min="14595" max="14595" width="10.5" customWidth="1"/>
    <col min="14596" max="14596" width="12.6640625" customWidth="1"/>
    <col min="14597" max="14597" width="10.83203125" customWidth="1"/>
    <col min="14598" max="14598" width="11.33203125" customWidth="1"/>
    <col min="14599" max="14599" width="8.5" customWidth="1"/>
    <col min="14600" max="14600" width="12.33203125" customWidth="1"/>
    <col min="14601" max="14601" width="13.5" customWidth="1"/>
    <col min="14602" max="14602" width="10.83203125" customWidth="1"/>
    <col min="14603" max="14603" width="6.5" customWidth="1"/>
    <col min="14604" max="14604" width="20" bestFit="1" customWidth="1"/>
    <col min="14846" max="14846" width="8.1640625" bestFit="1" customWidth="1"/>
    <col min="14847" max="14847" width="33.5" customWidth="1"/>
    <col min="14848" max="14848" width="15.83203125" customWidth="1"/>
    <col min="14849" max="14849" width="14.83203125" customWidth="1"/>
    <col min="14850" max="14850" width="14.1640625" customWidth="1"/>
    <col min="14851" max="14851" width="10.5" customWidth="1"/>
    <col min="14852" max="14852" width="12.6640625" customWidth="1"/>
    <col min="14853" max="14853" width="10.83203125" customWidth="1"/>
    <col min="14854" max="14854" width="11.33203125" customWidth="1"/>
    <col min="14855" max="14855" width="8.5" customWidth="1"/>
    <col min="14856" max="14856" width="12.33203125" customWidth="1"/>
    <col min="14857" max="14857" width="13.5" customWidth="1"/>
    <col min="14858" max="14858" width="10.83203125" customWidth="1"/>
    <col min="14859" max="14859" width="6.5" customWidth="1"/>
    <col min="14860" max="14860" width="20" bestFit="1" customWidth="1"/>
    <col min="15102" max="15102" width="8.1640625" bestFit="1" customWidth="1"/>
    <col min="15103" max="15103" width="33.5" customWidth="1"/>
    <col min="15104" max="15104" width="15.83203125" customWidth="1"/>
    <col min="15105" max="15105" width="14.83203125" customWidth="1"/>
    <col min="15106" max="15106" width="14.1640625" customWidth="1"/>
    <col min="15107" max="15107" width="10.5" customWidth="1"/>
    <col min="15108" max="15108" width="12.6640625" customWidth="1"/>
    <col min="15109" max="15109" width="10.83203125" customWidth="1"/>
    <col min="15110" max="15110" width="11.33203125" customWidth="1"/>
    <col min="15111" max="15111" width="8.5" customWidth="1"/>
    <col min="15112" max="15112" width="12.33203125" customWidth="1"/>
    <col min="15113" max="15113" width="13.5" customWidth="1"/>
    <col min="15114" max="15114" width="10.83203125" customWidth="1"/>
    <col min="15115" max="15115" width="6.5" customWidth="1"/>
    <col min="15116" max="15116" width="20" bestFit="1" customWidth="1"/>
    <col min="15358" max="15358" width="8.1640625" bestFit="1" customWidth="1"/>
    <col min="15359" max="15359" width="33.5" customWidth="1"/>
    <col min="15360" max="15360" width="15.83203125" customWidth="1"/>
    <col min="15361" max="15361" width="14.83203125" customWidth="1"/>
    <col min="15362" max="15362" width="14.1640625" customWidth="1"/>
    <col min="15363" max="15363" width="10.5" customWidth="1"/>
    <col min="15364" max="15364" width="12.6640625" customWidth="1"/>
    <col min="15365" max="15365" width="10.83203125" customWidth="1"/>
    <col min="15366" max="15366" width="11.33203125" customWidth="1"/>
    <col min="15367" max="15367" width="8.5" customWidth="1"/>
    <col min="15368" max="15368" width="12.33203125" customWidth="1"/>
    <col min="15369" max="15369" width="13.5" customWidth="1"/>
    <col min="15370" max="15370" width="10.83203125" customWidth="1"/>
    <col min="15371" max="15371" width="6.5" customWidth="1"/>
    <col min="15372" max="15372" width="20" bestFit="1" customWidth="1"/>
    <col min="15614" max="15614" width="8.1640625" bestFit="1" customWidth="1"/>
    <col min="15615" max="15615" width="33.5" customWidth="1"/>
    <col min="15616" max="15616" width="15.83203125" customWidth="1"/>
    <col min="15617" max="15617" width="14.83203125" customWidth="1"/>
    <col min="15618" max="15618" width="14.1640625" customWidth="1"/>
    <col min="15619" max="15619" width="10.5" customWidth="1"/>
    <col min="15620" max="15620" width="12.6640625" customWidth="1"/>
    <col min="15621" max="15621" width="10.83203125" customWidth="1"/>
    <col min="15622" max="15622" width="11.33203125" customWidth="1"/>
    <col min="15623" max="15623" width="8.5" customWidth="1"/>
    <col min="15624" max="15624" width="12.33203125" customWidth="1"/>
    <col min="15625" max="15625" width="13.5" customWidth="1"/>
    <col min="15626" max="15626" width="10.83203125" customWidth="1"/>
    <col min="15627" max="15627" width="6.5" customWidth="1"/>
    <col min="15628" max="15628" width="20" bestFit="1" customWidth="1"/>
    <col min="15870" max="15870" width="8.1640625" bestFit="1" customWidth="1"/>
    <col min="15871" max="15871" width="33.5" customWidth="1"/>
    <col min="15872" max="15872" width="15.83203125" customWidth="1"/>
    <col min="15873" max="15873" width="14.83203125" customWidth="1"/>
    <col min="15874" max="15874" width="14.1640625" customWidth="1"/>
    <col min="15875" max="15875" width="10.5" customWidth="1"/>
    <col min="15876" max="15876" width="12.6640625" customWidth="1"/>
    <col min="15877" max="15877" width="10.83203125" customWidth="1"/>
    <col min="15878" max="15878" width="11.33203125" customWidth="1"/>
    <col min="15879" max="15879" width="8.5" customWidth="1"/>
    <col min="15880" max="15880" width="12.33203125" customWidth="1"/>
    <col min="15881" max="15881" width="13.5" customWidth="1"/>
    <col min="15882" max="15882" width="10.83203125" customWidth="1"/>
    <col min="15883" max="15883" width="6.5" customWidth="1"/>
    <col min="15884" max="15884" width="20" bestFit="1" customWidth="1"/>
    <col min="16126" max="16126" width="8.1640625" bestFit="1" customWidth="1"/>
    <col min="16127" max="16127" width="33.5" customWidth="1"/>
    <col min="16128" max="16128" width="15.83203125" customWidth="1"/>
    <col min="16129" max="16129" width="14.83203125" customWidth="1"/>
    <col min="16130" max="16130" width="14.1640625" customWidth="1"/>
    <col min="16131" max="16131" width="10.5" customWidth="1"/>
    <col min="16132" max="16132" width="12.6640625" customWidth="1"/>
    <col min="16133" max="16133" width="10.83203125" customWidth="1"/>
    <col min="16134" max="16134" width="11.33203125" customWidth="1"/>
    <col min="16135" max="16135" width="8.5" customWidth="1"/>
    <col min="16136" max="16136" width="12.33203125" customWidth="1"/>
    <col min="16137" max="16137" width="13.5" customWidth="1"/>
    <col min="16138" max="16138" width="10.83203125" customWidth="1"/>
    <col min="16139" max="16139" width="6.5" customWidth="1"/>
    <col min="16140" max="16140" width="20" bestFit="1" customWidth="1"/>
  </cols>
  <sheetData>
    <row r="1" spans="1:15" ht="33.75" customHeight="1" x14ac:dyDescent="0.2">
      <c r="G1" s="25"/>
      <c r="I1" s="27"/>
      <c r="J1" s="27"/>
      <c r="K1" s="142"/>
      <c r="L1" s="290" t="s">
        <v>190</v>
      </c>
      <c r="M1" s="290"/>
      <c r="N1" s="290"/>
      <c r="O1" s="290"/>
    </row>
    <row r="2" spans="1:15" ht="17.25" customHeight="1" x14ac:dyDescent="0.25">
      <c r="A2" s="314" t="s">
        <v>27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</row>
    <row r="3" spans="1:15" ht="42" customHeight="1" x14ac:dyDescent="0.2">
      <c r="A3" s="320" t="s">
        <v>191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0"/>
      <c r="N3" s="30"/>
      <c r="O3" s="30"/>
    </row>
    <row r="4" spans="1:15" ht="63" customHeight="1" x14ac:dyDescent="0.2">
      <c r="A4" s="353" t="s">
        <v>28</v>
      </c>
      <c r="B4" s="345" t="s">
        <v>29</v>
      </c>
      <c r="C4" s="356" t="s">
        <v>30</v>
      </c>
      <c r="D4" s="357"/>
      <c r="E4" s="364" t="s">
        <v>31</v>
      </c>
      <c r="F4" s="365"/>
      <c r="G4" s="366" t="s">
        <v>32</v>
      </c>
      <c r="H4" s="367"/>
      <c r="I4" s="360" t="s">
        <v>33</v>
      </c>
      <c r="J4" s="361"/>
      <c r="K4" s="368" t="s">
        <v>34</v>
      </c>
      <c r="L4" s="368"/>
      <c r="M4" s="351" t="s">
        <v>35</v>
      </c>
      <c r="N4" s="352"/>
      <c r="O4" s="31" t="s">
        <v>36</v>
      </c>
    </row>
    <row r="5" spans="1:15" ht="25.5" x14ac:dyDescent="0.2">
      <c r="A5" s="353"/>
      <c r="B5" s="345"/>
      <c r="C5" s="32" t="s">
        <v>37</v>
      </c>
      <c r="D5" s="33" t="s">
        <v>38</v>
      </c>
      <c r="E5" s="32" t="s">
        <v>37</v>
      </c>
      <c r="F5" s="33" t="s">
        <v>38</v>
      </c>
      <c r="G5" s="34" t="s">
        <v>37</v>
      </c>
      <c r="H5" s="35" t="s">
        <v>38</v>
      </c>
      <c r="I5" s="32" t="s">
        <v>37</v>
      </c>
      <c r="J5" s="33" t="s">
        <v>38</v>
      </c>
      <c r="K5" s="32" t="s">
        <v>37</v>
      </c>
      <c r="L5" s="33" t="s">
        <v>38</v>
      </c>
      <c r="M5" s="36" t="s">
        <v>37</v>
      </c>
      <c r="N5" s="37" t="s">
        <v>38</v>
      </c>
      <c r="O5" s="32" t="s">
        <v>39</v>
      </c>
    </row>
    <row r="6" spans="1:15" ht="29.25" customHeight="1" x14ac:dyDescent="0.2">
      <c r="A6" s="38">
        <v>560002</v>
      </c>
      <c r="B6" s="39" t="s">
        <v>40</v>
      </c>
      <c r="C6" s="40">
        <v>42998</v>
      </c>
      <c r="D6" s="40">
        <v>0</v>
      </c>
      <c r="E6" s="41">
        <v>16944</v>
      </c>
      <c r="F6" s="41">
        <v>0</v>
      </c>
      <c r="G6" s="42">
        <v>2.5379999999999998</v>
      </c>
      <c r="H6" s="42">
        <v>0</v>
      </c>
      <c r="I6" s="43">
        <v>4.49</v>
      </c>
      <c r="J6" s="43">
        <v>0</v>
      </c>
      <c r="K6" s="44">
        <v>4.49</v>
      </c>
      <c r="L6" s="44">
        <v>0</v>
      </c>
      <c r="M6" s="45"/>
      <c r="N6" s="46"/>
      <c r="O6" s="47">
        <v>4.49</v>
      </c>
    </row>
    <row r="7" spans="1:15" ht="25.5" x14ac:dyDescent="0.2">
      <c r="A7" s="38">
        <v>560014</v>
      </c>
      <c r="B7" s="39" t="s">
        <v>41</v>
      </c>
      <c r="C7" s="40">
        <v>12935</v>
      </c>
      <c r="D7" s="40">
        <v>47</v>
      </c>
      <c r="E7" s="41">
        <v>4255</v>
      </c>
      <c r="F7" s="41">
        <v>20</v>
      </c>
      <c r="G7" s="42">
        <v>3.04</v>
      </c>
      <c r="H7" s="42">
        <v>2.35</v>
      </c>
      <c r="I7" s="43">
        <v>5</v>
      </c>
      <c r="J7" s="43">
        <v>1.71</v>
      </c>
      <c r="K7" s="44">
        <v>5</v>
      </c>
      <c r="L7" s="44">
        <v>0</v>
      </c>
      <c r="M7" s="48"/>
      <c r="N7" s="46"/>
      <c r="O7" s="47">
        <v>5</v>
      </c>
    </row>
    <row r="8" spans="1:15" x14ac:dyDescent="0.2">
      <c r="A8" s="38">
        <v>560017</v>
      </c>
      <c r="B8" s="39" t="s">
        <v>42</v>
      </c>
      <c r="C8" s="40">
        <v>197580</v>
      </c>
      <c r="D8" s="40">
        <v>11</v>
      </c>
      <c r="E8" s="41">
        <v>77141</v>
      </c>
      <c r="F8" s="41">
        <v>2</v>
      </c>
      <c r="G8" s="42">
        <v>2.5609999999999999</v>
      </c>
      <c r="H8" s="42">
        <v>5.5</v>
      </c>
      <c r="I8" s="43">
        <v>4.54</v>
      </c>
      <c r="J8" s="43">
        <v>4.59</v>
      </c>
      <c r="K8" s="44">
        <v>4.54</v>
      </c>
      <c r="L8" s="44">
        <v>0</v>
      </c>
      <c r="M8" s="48"/>
      <c r="N8" s="46"/>
      <c r="O8" s="47">
        <v>4.54</v>
      </c>
    </row>
    <row r="9" spans="1:15" x14ac:dyDescent="0.2">
      <c r="A9" s="38">
        <v>560019</v>
      </c>
      <c r="B9" s="39" t="s">
        <v>43</v>
      </c>
      <c r="C9" s="40">
        <v>247284</v>
      </c>
      <c r="D9" s="40">
        <v>33491</v>
      </c>
      <c r="E9" s="41">
        <v>88675</v>
      </c>
      <c r="F9" s="41">
        <v>3845</v>
      </c>
      <c r="G9" s="42">
        <v>2.7890000000000001</v>
      </c>
      <c r="H9" s="42">
        <v>8.7100000000000009</v>
      </c>
      <c r="I9" s="43">
        <v>5</v>
      </c>
      <c r="J9" s="43">
        <v>5</v>
      </c>
      <c r="K9" s="44">
        <v>4.8</v>
      </c>
      <c r="L9" s="44">
        <v>0.2</v>
      </c>
      <c r="M9" s="48"/>
      <c r="N9" s="46"/>
      <c r="O9" s="47">
        <v>5</v>
      </c>
    </row>
    <row r="10" spans="1:15" x14ac:dyDescent="0.2">
      <c r="A10" s="38">
        <v>560021</v>
      </c>
      <c r="B10" s="39" t="s">
        <v>44</v>
      </c>
      <c r="C10" s="40">
        <v>163179</v>
      </c>
      <c r="D10" s="40">
        <v>277830</v>
      </c>
      <c r="E10" s="41">
        <v>55842</v>
      </c>
      <c r="F10" s="41">
        <v>38018</v>
      </c>
      <c r="G10" s="42">
        <v>2.9220000000000002</v>
      </c>
      <c r="H10" s="42">
        <v>7.3079999999999998</v>
      </c>
      <c r="I10" s="43">
        <v>5</v>
      </c>
      <c r="J10" s="43">
        <v>5</v>
      </c>
      <c r="K10" s="44">
        <v>2.95</v>
      </c>
      <c r="L10" s="44">
        <v>2.0499999999999998</v>
      </c>
      <c r="M10" s="48"/>
      <c r="N10" s="46"/>
      <c r="O10" s="47">
        <v>5</v>
      </c>
    </row>
    <row r="11" spans="1:15" x14ac:dyDescent="0.2">
      <c r="A11" s="38">
        <v>560022</v>
      </c>
      <c r="B11" s="39" t="s">
        <v>45</v>
      </c>
      <c r="C11" s="40">
        <v>183971</v>
      </c>
      <c r="D11" s="40">
        <v>166861</v>
      </c>
      <c r="E11" s="41">
        <v>67056</v>
      </c>
      <c r="F11" s="41">
        <v>23957</v>
      </c>
      <c r="G11" s="42">
        <v>2.7440000000000002</v>
      </c>
      <c r="H11" s="42">
        <v>6.9649999999999999</v>
      </c>
      <c r="I11" s="43">
        <v>4.92</v>
      </c>
      <c r="J11" s="43">
        <v>5</v>
      </c>
      <c r="K11" s="44">
        <v>3.64</v>
      </c>
      <c r="L11" s="44">
        <v>1.3</v>
      </c>
      <c r="M11" s="48"/>
      <c r="N11" s="46"/>
      <c r="O11" s="47">
        <v>4.9400000000000004</v>
      </c>
    </row>
    <row r="12" spans="1:15" x14ac:dyDescent="0.2">
      <c r="A12" s="38">
        <v>560024</v>
      </c>
      <c r="B12" s="39" t="s">
        <v>46</v>
      </c>
      <c r="C12" s="40">
        <v>4963</v>
      </c>
      <c r="D12" s="40">
        <v>391426</v>
      </c>
      <c r="E12" s="41">
        <v>2631</v>
      </c>
      <c r="F12" s="41">
        <v>50378</v>
      </c>
      <c r="G12" s="42">
        <v>1.8859999999999999</v>
      </c>
      <c r="H12" s="42">
        <v>7.77</v>
      </c>
      <c r="I12" s="43">
        <v>3.11</v>
      </c>
      <c r="J12" s="43">
        <v>5</v>
      </c>
      <c r="K12" s="44">
        <v>0.16</v>
      </c>
      <c r="L12" s="44">
        <v>0</v>
      </c>
      <c r="M12" s="48"/>
      <c r="N12" s="49">
        <v>1</v>
      </c>
      <c r="O12" s="47">
        <v>0.16</v>
      </c>
    </row>
    <row r="13" spans="1:15" ht="25.5" x14ac:dyDescent="0.2">
      <c r="A13" s="38">
        <v>560026</v>
      </c>
      <c r="B13" s="39" t="s">
        <v>47</v>
      </c>
      <c r="C13" s="40">
        <v>209727</v>
      </c>
      <c r="D13" s="40">
        <v>111098</v>
      </c>
      <c r="E13" s="41">
        <v>95487</v>
      </c>
      <c r="F13" s="41">
        <v>19314</v>
      </c>
      <c r="G13" s="42">
        <v>2.1960000000000002</v>
      </c>
      <c r="H13" s="42">
        <v>5.7519999999999998</v>
      </c>
      <c r="I13" s="43">
        <v>3.77</v>
      </c>
      <c r="J13" s="43">
        <v>4.82</v>
      </c>
      <c r="K13" s="44">
        <v>3.13</v>
      </c>
      <c r="L13" s="44">
        <v>0.82</v>
      </c>
      <c r="M13" s="48"/>
      <c r="N13" s="46"/>
      <c r="O13" s="47">
        <v>3.95</v>
      </c>
    </row>
    <row r="14" spans="1:15" x14ac:dyDescent="0.2">
      <c r="A14" s="38">
        <v>560032</v>
      </c>
      <c r="B14" s="39" t="s">
        <v>48</v>
      </c>
      <c r="C14" s="40">
        <v>39352</v>
      </c>
      <c r="D14" s="40">
        <v>3</v>
      </c>
      <c r="E14" s="41">
        <v>20724</v>
      </c>
      <c r="F14" s="41">
        <v>1</v>
      </c>
      <c r="G14" s="42">
        <v>1.899</v>
      </c>
      <c r="H14" s="42">
        <v>0</v>
      </c>
      <c r="I14" s="43">
        <v>3.14</v>
      </c>
      <c r="J14" s="43">
        <v>0</v>
      </c>
      <c r="K14" s="44">
        <v>3.14</v>
      </c>
      <c r="L14" s="44">
        <v>0</v>
      </c>
      <c r="M14" s="48"/>
      <c r="N14" s="46"/>
      <c r="O14" s="47">
        <v>3.14</v>
      </c>
    </row>
    <row r="15" spans="1:15" x14ac:dyDescent="0.2">
      <c r="A15" s="38">
        <v>560033</v>
      </c>
      <c r="B15" s="39" t="s">
        <v>49</v>
      </c>
      <c r="C15" s="40">
        <v>99876</v>
      </c>
      <c r="D15" s="40">
        <v>0</v>
      </c>
      <c r="E15" s="41">
        <v>41549</v>
      </c>
      <c r="F15" s="41">
        <v>0</v>
      </c>
      <c r="G15" s="42">
        <v>2.4039999999999999</v>
      </c>
      <c r="H15" s="42">
        <v>0</v>
      </c>
      <c r="I15" s="43">
        <v>4.21</v>
      </c>
      <c r="J15" s="43">
        <v>0</v>
      </c>
      <c r="K15" s="44">
        <v>4.21</v>
      </c>
      <c r="L15" s="44">
        <v>0</v>
      </c>
      <c r="M15" s="48"/>
      <c r="N15" s="46"/>
      <c r="O15" s="47">
        <v>4.21</v>
      </c>
    </row>
    <row r="16" spans="1:15" x14ac:dyDescent="0.2">
      <c r="A16" s="38">
        <v>560034</v>
      </c>
      <c r="B16" s="39" t="s">
        <v>50</v>
      </c>
      <c r="C16" s="40">
        <v>86885</v>
      </c>
      <c r="D16" s="40">
        <v>3</v>
      </c>
      <c r="E16" s="41">
        <v>37606</v>
      </c>
      <c r="F16" s="41">
        <v>3</v>
      </c>
      <c r="G16" s="42">
        <v>2.31</v>
      </c>
      <c r="H16" s="42">
        <v>1</v>
      </c>
      <c r="I16" s="43">
        <v>4.01</v>
      </c>
      <c r="J16" s="43">
        <v>0.47</v>
      </c>
      <c r="K16" s="44">
        <v>4.01</v>
      </c>
      <c r="L16" s="44">
        <v>0</v>
      </c>
      <c r="M16" s="48"/>
      <c r="N16" s="46"/>
      <c r="O16" s="47">
        <v>4.01</v>
      </c>
    </row>
    <row r="17" spans="1:15" x14ac:dyDescent="0.2">
      <c r="A17" s="38">
        <v>560035</v>
      </c>
      <c r="B17" s="39" t="s">
        <v>51</v>
      </c>
      <c r="C17" s="40">
        <v>1229</v>
      </c>
      <c r="D17" s="40">
        <v>191424</v>
      </c>
      <c r="E17" s="41">
        <v>1756</v>
      </c>
      <c r="F17" s="41">
        <v>30418</v>
      </c>
      <c r="G17" s="42">
        <v>0.7</v>
      </c>
      <c r="H17" s="42">
        <v>6.2930000000000001</v>
      </c>
      <c r="I17" s="43">
        <v>0.6</v>
      </c>
      <c r="J17" s="43">
        <v>5</v>
      </c>
      <c r="K17" s="44">
        <v>0.03</v>
      </c>
      <c r="L17" s="44">
        <v>4.75</v>
      </c>
      <c r="M17" s="48"/>
      <c r="N17" s="46"/>
      <c r="O17" s="47">
        <v>4.78</v>
      </c>
    </row>
    <row r="18" spans="1:15" x14ac:dyDescent="0.2">
      <c r="A18" s="38">
        <v>560036</v>
      </c>
      <c r="B18" s="39" t="s">
        <v>52</v>
      </c>
      <c r="C18" s="40">
        <v>80992</v>
      </c>
      <c r="D18" s="40">
        <v>59693</v>
      </c>
      <c r="E18" s="41">
        <v>47320</v>
      </c>
      <c r="F18" s="41">
        <v>10782</v>
      </c>
      <c r="G18" s="42">
        <v>1.712</v>
      </c>
      <c r="H18" s="42">
        <v>5.5359999999999996</v>
      </c>
      <c r="I18" s="43">
        <v>2.74</v>
      </c>
      <c r="J18" s="43">
        <v>4.63</v>
      </c>
      <c r="K18" s="44">
        <v>2.2200000000000002</v>
      </c>
      <c r="L18" s="44">
        <v>0.88</v>
      </c>
      <c r="M18" s="48"/>
      <c r="N18" s="46"/>
      <c r="O18" s="47">
        <v>3.1</v>
      </c>
    </row>
    <row r="19" spans="1:15" x14ac:dyDescent="0.2">
      <c r="A19" s="38">
        <v>560041</v>
      </c>
      <c r="B19" s="39" t="s">
        <v>53</v>
      </c>
      <c r="C19" s="40">
        <v>1041</v>
      </c>
      <c r="D19" s="40">
        <v>113214</v>
      </c>
      <c r="E19" s="41">
        <v>993</v>
      </c>
      <c r="F19" s="41">
        <v>19530</v>
      </c>
      <c r="G19" s="42">
        <v>1.048</v>
      </c>
      <c r="H19" s="42">
        <v>5.7969999999999997</v>
      </c>
      <c r="I19" s="43">
        <v>1.34</v>
      </c>
      <c r="J19" s="43">
        <v>4.87</v>
      </c>
      <c r="K19" s="44">
        <v>7.0000000000000007E-2</v>
      </c>
      <c r="L19" s="44">
        <v>4.63</v>
      </c>
      <c r="M19" s="48"/>
      <c r="N19" s="46"/>
      <c r="O19" s="47">
        <v>4.7</v>
      </c>
    </row>
    <row r="20" spans="1:15" x14ac:dyDescent="0.2">
      <c r="A20" s="38">
        <v>560043</v>
      </c>
      <c r="B20" s="39" t="s">
        <v>54</v>
      </c>
      <c r="C20" s="40">
        <v>49499</v>
      </c>
      <c r="D20" s="40">
        <v>24314</v>
      </c>
      <c r="E20" s="41">
        <v>21154</v>
      </c>
      <c r="F20" s="41">
        <v>5170</v>
      </c>
      <c r="G20" s="42">
        <v>2.34</v>
      </c>
      <c r="H20" s="42">
        <v>4.7030000000000003</v>
      </c>
      <c r="I20" s="43">
        <v>4.07</v>
      </c>
      <c r="J20" s="43">
        <v>3.86</v>
      </c>
      <c r="K20" s="44">
        <v>3.26</v>
      </c>
      <c r="L20" s="44">
        <v>0.77</v>
      </c>
      <c r="M20" s="48"/>
      <c r="N20" s="46"/>
      <c r="O20" s="47">
        <v>4.03</v>
      </c>
    </row>
    <row r="21" spans="1:15" x14ac:dyDescent="0.2">
      <c r="A21" s="38">
        <v>560045</v>
      </c>
      <c r="B21" s="39" t="s">
        <v>55</v>
      </c>
      <c r="C21" s="40">
        <v>47286</v>
      </c>
      <c r="D21" s="40">
        <v>48076</v>
      </c>
      <c r="E21" s="41">
        <v>20040</v>
      </c>
      <c r="F21" s="41">
        <v>5818</v>
      </c>
      <c r="G21" s="42">
        <v>2.36</v>
      </c>
      <c r="H21" s="42">
        <v>8.2629999999999999</v>
      </c>
      <c r="I21" s="43">
        <v>4.1100000000000003</v>
      </c>
      <c r="J21" s="43">
        <v>5</v>
      </c>
      <c r="K21" s="44">
        <v>3.21</v>
      </c>
      <c r="L21" s="44">
        <v>1.1000000000000001</v>
      </c>
      <c r="M21" s="48"/>
      <c r="N21" s="46"/>
      <c r="O21" s="47">
        <v>4.3099999999999996</v>
      </c>
    </row>
    <row r="22" spans="1:15" x14ac:dyDescent="0.2">
      <c r="A22" s="38">
        <v>560047</v>
      </c>
      <c r="B22" s="39" t="s">
        <v>56</v>
      </c>
      <c r="C22" s="40">
        <v>66983</v>
      </c>
      <c r="D22" s="40">
        <v>43728</v>
      </c>
      <c r="E22" s="41">
        <v>29990</v>
      </c>
      <c r="F22" s="41">
        <v>8316</v>
      </c>
      <c r="G22" s="42">
        <v>2.234</v>
      </c>
      <c r="H22" s="42">
        <v>5.258</v>
      </c>
      <c r="I22" s="43">
        <v>3.85</v>
      </c>
      <c r="J22" s="43">
        <v>4.37</v>
      </c>
      <c r="K22" s="44">
        <v>3</v>
      </c>
      <c r="L22" s="44">
        <v>0.96</v>
      </c>
      <c r="M22" s="48"/>
      <c r="N22" s="46"/>
      <c r="O22" s="47">
        <v>3.96</v>
      </c>
    </row>
    <row r="23" spans="1:15" x14ac:dyDescent="0.2">
      <c r="A23" s="38">
        <v>560052</v>
      </c>
      <c r="B23" s="39" t="s">
        <v>57</v>
      </c>
      <c r="C23" s="40">
        <v>46157</v>
      </c>
      <c r="D23" s="40">
        <v>25368</v>
      </c>
      <c r="E23" s="41">
        <v>17821</v>
      </c>
      <c r="F23" s="41">
        <v>5577</v>
      </c>
      <c r="G23" s="42">
        <v>2.59</v>
      </c>
      <c r="H23" s="42">
        <v>4.5490000000000004</v>
      </c>
      <c r="I23" s="43">
        <v>4.5999999999999996</v>
      </c>
      <c r="J23" s="43">
        <v>3.72</v>
      </c>
      <c r="K23" s="44">
        <v>3.5</v>
      </c>
      <c r="L23" s="44">
        <v>0.89</v>
      </c>
      <c r="M23" s="48"/>
      <c r="N23" s="46"/>
      <c r="O23" s="47">
        <v>4.3899999999999997</v>
      </c>
    </row>
    <row r="24" spans="1:15" x14ac:dyDescent="0.2">
      <c r="A24" s="38">
        <v>560053</v>
      </c>
      <c r="B24" s="39" t="s">
        <v>58</v>
      </c>
      <c r="C24" s="40">
        <v>26988</v>
      </c>
      <c r="D24" s="40">
        <v>18568</v>
      </c>
      <c r="E24" s="41">
        <v>16057</v>
      </c>
      <c r="F24" s="41">
        <v>4636</v>
      </c>
      <c r="G24" s="42">
        <v>1.681</v>
      </c>
      <c r="H24" s="42">
        <v>4.0049999999999999</v>
      </c>
      <c r="I24" s="43">
        <v>2.68</v>
      </c>
      <c r="J24" s="43">
        <v>3.22</v>
      </c>
      <c r="K24" s="44">
        <v>2.09</v>
      </c>
      <c r="L24" s="44">
        <v>0.71</v>
      </c>
      <c r="M24" s="48"/>
      <c r="N24" s="46"/>
      <c r="O24" s="47">
        <v>2.8</v>
      </c>
    </row>
    <row r="25" spans="1:15" x14ac:dyDescent="0.2">
      <c r="A25" s="38">
        <v>560054</v>
      </c>
      <c r="B25" s="39" t="s">
        <v>59</v>
      </c>
      <c r="C25" s="40">
        <v>40252</v>
      </c>
      <c r="D25" s="40">
        <v>34859</v>
      </c>
      <c r="E25" s="41">
        <v>16171</v>
      </c>
      <c r="F25" s="41">
        <v>5274</v>
      </c>
      <c r="G25" s="42">
        <v>2.4889999999999999</v>
      </c>
      <c r="H25" s="42">
        <v>6.61</v>
      </c>
      <c r="I25" s="43">
        <v>4.3899999999999997</v>
      </c>
      <c r="J25" s="43">
        <v>5</v>
      </c>
      <c r="K25" s="44">
        <v>3.29</v>
      </c>
      <c r="L25" s="44">
        <v>1.25</v>
      </c>
      <c r="M25" s="48"/>
      <c r="N25" s="46"/>
      <c r="O25" s="47">
        <v>4.54</v>
      </c>
    </row>
    <row r="26" spans="1:15" x14ac:dyDescent="0.2">
      <c r="A26" s="38">
        <v>560055</v>
      </c>
      <c r="B26" s="39" t="s">
        <v>60</v>
      </c>
      <c r="C26" s="40">
        <v>20806</v>
      </c>
      <c r="D26" s="40">
        <v>14643</v>
      </c>
      <c r="E26" s="41">
        <v>11438</v>
      </c>
      <c r="F26" s="41">
        <v>2815</v>
      </c>
      <c r="G26" s="42">
        <v>1.819</v>
      </c>
      <c r="H26" s="42">
        <v>5.202</v>
      </c>
      <c r="I26" s="43">
        <v>2.97</v>
      </c>
      <c r="J26" s="43">
        <v>4.32</v>
      </c>
      <c r="K26" s="44">
        <v>2.38</v>
      </c>
      <c r="L26" s="44">
        <v>0.86</v>
      </c>
      <c r="M26" s="48"/>
      <c r="N26" s="46"/>
      <c r="O26" s="47">
        <v>3.24</v>
      </c>
    </row>
    <row r="27" spans="1:15" x14ac:dyDescent="0.2">
      <c r="A27" s="38">
        <v>560056</v>
      </c>
      <c r="B27" s="39" t="s">
        <v>61</v>
      </c>
      <c r="C27" s="40">
        <v>32118</v>
      </c>
      <c r="D27" s="40">
        <v>17596</v>
      </c>
      <c r="E27" s="41">
        <v>15623</v>
      </c>
      <c r="F27" s="41">
        <v>3516</v>
      </c>
      <c r="G27" s="42">
        <v>2.056</v>
      </c>
      <c r="H27" s="42">
        <v>5.0049999999999999</v>
      </c>
      <c r="I27" s="43">
        <v>3.47</v>
      </c>
      <c r="J27" s="43">
        <v>4.1399999999999997</v>
      </c>
      <c r="K27" s="44">
        <v>2.85</v>
      </c>
      <c r="L27" s="44">
        <v>0.75</v>
      </c>
      <c r="M27" s="48"/>
      <c r="N27" s="46"/>
      <c r="O27" s="47">
        <v>3.6</v>
      </c>
    </row>
    <row r="28" spans="1:15" x14ac:dyDescent="0.2">
      <c r="A28" s="38">
        <v>560057</v>
      </c>
      <c r="B28" s="39" t="s">
        <v>62</v>
      </c>
      <c r="C28" s="40">
        <v>40690</v>
      </c>
      <c r="D28" s="40">
        <v>24468</v>
      </c>
      <c r="E28" s="41">
        <v>12535</v>
      </c>
      <c r="F28" s="41">
        <v>3385</v>
      </c>
      <c r="G28" s="42">
        <v>3.246</v>
      </c>
      <c r="H28" s="42">
        <v>7.2279999999999998</v>
      </c>
      <c r="I28" s="43">
        <v>5</v>
      </c>
      <c r="J28" s="43">
        <v>5</v>
      </c>
      <c r="K28" s="44">
        <v>3.95</v>
      </c>
      <c r="L28" s="44">
        <v>1.05</v>
      </c>
      <c r="M28" s="48"/>
      <c r="N28" s="46"/>
      <c r="O28" s="47">
        <v>5</v>
      </c>
    </row>
    <row r="29" spans="1:15" x14ac:dyDescent="0.2">
      <c r="A29" s="38">
        <v>560058</v>
      </c>
      <c r="B29" s="39" t="s">
        <v>63</v>
      </c>
      <c r="C29" s="40">
        <v>85220</v>
      </c>
      <c r="D29" s="40">
        <v>50568</v>
      </c>
      <c r="E29" s="41">
        <v>35082</v>
      </c>
      <c r="F29" s="41">
        <v>10002</v>
      </c>
      <c r="G29" s="42">
        <v>2.4289999999999998</v>
      </c>
      <c r="H29" s="42">
        <v>5.056</v>
      </c>
      <c r="I29" s="43">
        <v>4.26</v>
      </c>
      <c r="J29" s="43">
        <v>4.1900000000000004</v>
      </c>
      <c r="K29" s="44">
        <v>3.32</v>
      </c>
      <c r="L29" s="44">
        <v>0.92</v>
      </c>
      <c r="M29" s="48"/>
      <c r="N29" s="46"/>
      <c r="O29" s="47">
        <v>4.24</v>
      </c>
    </row>
    <row r="30" spans="1:15" x14ac:dyDescent="0.2">
      <c r="A30" s="38">
        <v>560059</v>
      </c>
      <c r="B30" s="39" t="s">
        <v>64</v>
      </c>
      <c r="C30" s="40">
        <v>21324</v>
      </c>
      <c r="D30" s="40">
        <v>13699</v>
      </c>
      <c r="E30" s="41">
        <v>10964</v>
      </c>
      <c r="F30" s="41">
        <v>2722</v>
      </c>
      <c r="G30" s="42">
        <v>1.9450000000000001</v>
      </c>
      <c r="H30" s="42">
        <v>5.0330000000000004</v>
      </c>
      <c r="I30" s="43">
        <v>3.24</v>
      </c>
      <c r="J30" s="43">
        <v>4.17</v>
      </c>
      <c r="K30" s="44">
        <v>2.59</v>
      </c>
      <c r="L30" s="44">
        <v>0.83</v>
      </c>
      <c r="M30" s="48"/>
      <c r="N30" s="46"/>
      <c r="O30" s="47">
        <v>3.42</v>
      </c>
    </row>
    <row r="31" spans="1:15" x14ac:dyDescent="0.2">
      <c r="A31" s="38">
        <v>560060</v>
      </c>
      <c r="B31" s="39" t="s">
        <v>65</v>
      </c>
      <c r="C31" s="40">
        <v>31715</v>
      </c>
      <c r="D31" s="40">
        <v>22828</v>
      </c>
      <c r="E31" s="41">
        <v>12355</v>
      </c>
      <c r="F31" s="41">
        <v>3676</v>
      </c>
      <c r="G31" s="42">
        <v>2.5670000000000002</v>
      </c>
      <c r="H31" s="42">
        <v>6.21</v>
      </c>
      <c r="I31" s="43">
        <v>4.55</v>
      </c>
      <c r="J31" s="43">
        <v>5</v>
      </c>
      <c r="K31" s="44">
        <v>3.5</v>
      </c>
      <c r="L31" s="44">
        <v>1.1499999999999999</v>
      </c>
      <c r="M31" s="48"/>
      <c r="N31" s="46"/>
      <c r="O31" s="47">
        <v>4.6500000000000004</v>
      </c>
    </row>
    <row r="32" spans="1:15" x14ac:dyDescent="0.2">
      <c r="A32" s="38">
        <v>560061</v>
      </c>
      <c r="B32" s="39" t="s">
        <v>66</v>
      </c>
      <c r="C32" s="40">
        <v>24950</v>
      </c>
      <c r="D32" s="40">
        <v>22503</v>
      </c>
      <c r="E32" s="41">
        <v>18042</v>
      </c>
      <c r="F32" s="41">
        <v>5295</v>
      </c>
      <c r="G32" s="42">
        <v>1.383</v>
      </c>
      <c r="H32" s="42">
        <v>4.25</v>
      </c>
      <c r="I32" s="43">
        <v>2.0499999999999998</v>
      </c>
      <c r="J32" s="43">
        <v>3.45</v>
      </c>
      <c r="K32" s="44">
        <v>0</v>
      </c>
      <c r="L32" s="44">
        <v>0.79</v>
      </c>
      <c r="M32" s="49">
        <v>1</v>
      </c>
      <c r="N32" s="46"/>
      <c r="O32" s="47">
        <v>0.79</v>
      </c>
    </row>
    <row r="33" spans="1:15" x14ac:dyDescent="0.2">
      <c r="A33" s="38">
        <v>560062</v>
      </c>
      <c r="B33" s="39" t="s">
        <v>67</v>
      </c>
      <c r="C33" s="40">
        <v>15963</v>
      </c>
      <c r="D33" s="40">
        <v>9391</v>
      </c>
      <c r="E33" s="41">
        <v>13261</v>
      </c>
      <c r="F33" s="41">
        <v>3266</v>
      </c>
      <c r="G33" s="42">
        <v>1.204</v>
      </c>
      <c r="H33" s="42">
        <v>2.875</v>
      </c>
      <c r="I33" s="43">
        <v>1.67</v>
      </c>
      <c r="J33" s="43">
        <v>2.19</v>
      </c>
      <c r="K33" s="44">
        <v>1.34</v>
      </c>
      <c r="L33" s="44">
        <v>0.44</v>
      </c>
      <c r="M33" s="48"/>
      <c r="N33" s="46"/>
      <c r="O33" s="47">
        <v>1.78</v>
      </c>
    </row>
    <row r="34" spans="1:15" x14ac:dyDescent="0.2">
      <c r="A34" s="38">
        <v>560063</v>
      </c>
      <c r="B34" s="39" t="s">
        <v>68</v>
      </c>
      <c r="C34" s="40">
        <v>17521</v>
      </c>
      <c r="D34" s="40">
        <v>8747</v>
      </c>
      <c r="E34" s="41">
        <v>14122</v>
      </c>
      <c r="F34" s="41">
        <v>4200</v>
      </c>
      <c r="G34" s="42">
        <v>1.2410000000000001</v>
      </c>
      <c r="H34" s="42">
        <v>2.0830000000000002</v>
      </c>
      <c r="I34" s="43">
        <v>1.75</v>
      </c>
      <c r="J34" s="43">
        <v>1.46</v>
      </c>
      <c r="K34" s="44">
        <v>1.35</v>
      </c>
      <c r="L34" s="44">
        <v>0.34</v>
      </c>
      <c r="M34" s="48"/>
      <c r="N34" s="46"/>
      <c r="O34" s="47">
        <v>1.69</v>
      </c>
    </row>
    <row r="35" spans="1:15" x14ac:dyDescent="0.2">
      <c r="A35" s="38">
        <v>560064</v>
      </c>
      <c r="B35" s="39" t="s">
        <v>69</v>
      </c>
      <c r="C35" s="40">
        <v>80548</v>
      </c>
      <c r="D35" s="40">
        <v>72105</v>
      </c>
      <c r="E35" s="41">
        <v>31169</v>
      </c>
      <c r="F35" s="41">
        <v>9137</v>
      </c>
      <c r="G35" s="42">
        <v>2.5840000000000001</v>
      </c>
      <c r="H35" s="42">
        <v>7.8920000000000003</v>
      </c>
      <c r="I35" s="43">
        <v>4.59</v>
      </c>
      <c r="J35" s="43">
        <v>5</v>
      </c>
      <c r="K35" s="44">
        <v>3.53</v>
      </c>
      <c r="L35" s="44">
        <v>1.1499999999999999</v>
      </c>
      <c r="M35" s="48"/>
      <c r="N35" s="46"/>
      <c r="O35" s="47">
        <v>4.68</v>
      </c>
    </row>
    <row r="36" spans="1:15" x14ac:dyDescent="0.2">
      <c r="A36" s="38">
        <v>560065</v>
      </c>
      <c r="B36" s="39" t="s">
        <v>70</v>
      </c>
      <c r="C36" s="40">
        <v>31985</v>
      </c>
      <c r="D36" s="40">
        <v>21429</v>
      </c>
      <c r="E36" s="41">
        <v>13247</v>
      </c>
      <c r="F36" s="41">
        <v>3140</v>
      </c>
      <c r="G36" s="42">
        <v>2.415</v>
      </c>
      <c r="H36" s="42">
        <v>6.8250000000000002</v>
      </c>
      <c r="I36" s="43">
        <v>4.2300000000000004</v>
      </c>
      <c r="J36" s="43">
        <v>5</v>
      </c>
      <c r="K36" s="44">
        <v>3.43</v>
      </c>
      <c r="L36" s="44">
        <v>0.95</v>
      </c>
      <c r="M36" s="48"/>
      <c r="N36" s="46"/>
      <c r="O36" s="47">
        <v>4.38</v>
      </c>
    </row>
    <row r="37" spans="1:15" x14ac:dyDescent="0.2">
      <c r="A37" s="38">
        <v>560066</v>
      </c>
      <c r="B37" s="39" t="s">
        <v>71</v>
      </c>
      <c r="C37" s="40">
        <v>19343</v>
      </c>
      <c r="D37" s="40">
        <v>12586</v>
      </c>
      <c r="E37" s="41">
        <v>9008</v>
      </c>
      <c r="F37" s="41">
        <v>2292</v>
      </c>
      <c r="G37" s="42">
        <v>2.1469999999999998</v>
      </c>
      <c r="H37" s="42">
        <v>5.4909999999999997</v>
      </c>
      <c r="I37" s="43">
        <v>3.66</v>
      </c>
      <c r="J37" s="43">
        <v>4.59</v>
      </c>
      <c r="K37" s="44">
        <v>2.93</v>
      </c>
      <c r="L37" s="44">
        <v>0.92</v>
      </c>
      <c r="M37" s="48"/>
      <c r="N37" s="46"/>
      <c r="O37" s="47">
        <v>3.85</v>
      </c>
    </row>
    <row r="38" spans="1:15" x14ac:dyDescent="0.2">
      <c r="A38" s="38">
        <v>560067</v>
      </c>
      <c r="B38" s="39" t="s">
        <v>72</v>
      </c>
      <c r="C38" s="40">
        <v>30773</v>
      </c>
      <c r="D38" s="40">
        <v>32732</v>
      </c>
      <c r="E38" s="41">
        <v>22047</v>
      </c>
      <c r="F38" s="41">
        <v>6944</v>
      </c>
      <c r="G38" s="42">
        <v>1.3959999999999999</v>
      </c>
      <c r="H38" s="42">
        <v>4.7140000000000004</v>
      </c>
      <c r="I38" s="43">
        <v>2.0699999999999998</v>
      </c>
      <c r="J38" s="43">
        <v>3.87</v>
      </c>
      <c r="K38" s="44">
        <v>1.57</v>
      </c>
      <c r="L38" s="44">
        <v>0.93</v>
      </c>
      <c r="M38" s="48"/>
      <c r="N38" s="46"/>
      <c r="O38" s="47">
        <v>2.5</v>
      </c>
    </row>
    <row r="39" spans="1:15" x14ac:dyDescent="0.2">
      <c r="A39" s="38">
        <v>560068</v>
      </c>
      <c r="B39" s="39" t="s">
        <v>73</v>
      </c>
      <c r="C39" s="40">
        <v>45372</v>
      </c>
      <c r="D39" s="40">
        <v>30924</v>
      </c>
      <c r="E39" s="41">
        <v>25540</v>
      </c>
      <c r="F39" s="41">
        <v>7483</v>
      </c>
      <c r="G39" s="42">
        <v>1.7769999999999999</v>
      </c>
      <c r="H39" s="42">
        <v>4.133</v>
      </c>
      <c r="I39" s="43">
        <v>2.88</v>
      </c>
      <c r="J39" s="43">
        <v>3.34</v>
      </c>
      <c r="K39" s="44">
        <v>2.2200000000000002</v>
      </c>
      <c r="L39" s="44">
        <v>0.77</v>
      </c>
      <c r="M39" s="48"/>
      <c r="N39" s="46"/>
      <c r="O39" s="47">
        <v>2.99</v>
      </c>
    </row>
    <row r="40" spans="1:15" x14ac:dyDescent="0.2">
      <c r="A40" s="38">
        <v>560069</v>
      </c>
      <c r="B40" s="39" t="s">
        <v>74</v>
      </c>
      <c r="C40" s="40">
        <v>43735</v>
      </c>
      <c r="D40" s="40">
        <v>21189</v>
      </c>
      <c r="E40" s="41">
        <v>15650</v>
      </c>
      <c r="F40" s="41">
        <v>4378</v>
      </c>
      <c r="G40" s="42">
        <v>2.7949999999999999</v>
      </c>
      <c r="H40" s="42">
        <v>4.84</v>
      </c>
      <c r="I40" s="43">
        <v>5</v>
      </c>
      <c r="J40" s="43">
        <v>3.99</v>
      </c>
      <c r="K40" s="44">
        <v>3.9</v>
      </c>
      <c r="L40" s="44">
        <v>0.88</v>
      </c>
      <c r="M40" s="48"/>
      <c r="N40" s="46"/>
      <c r="O40" s="47">
        <v>4.78</v>
      </c>
    </row>
    <row r="41" spans="1:15" x14ac:dyDescent="0.2">
      <c r="A41" s="38">
        <v>560070</v>
      </c>
      <c r="B41" s="39" t="s">
        <v>75</v>
      </c>
      <c r="C41" s="40">
        <v>136861</v>
      </c>
      <c r="D41" s="40">
        <v>100482</v>
      </c>
      <c r="E41" s="41">
        <v>57432</v>
      </c>
      <c r="F41" s="41">
        <v>18573</v>
      </c>
      <c r="G41" s="42">
        <v>2.383</v>
      </c>
      <c r="H41" s="42">
        <v>5.41</v>
      </c>
      <c r="I41" s="43">
        <v>4.16</v>
      </c>
      <c r="J41" s="43">
        <v>4.51</v>
      </c>
      <c r="K41" s="44">
        <v>3.16</v>
      </c>
      <c r="L41" s="44">
        <v>1.08</v>
      </c>
      <c r="M41" s="48"/>
      <c r="N41" s="46"/>
      <c r="O41" s="47">
        <v>4.24</v>
      </c>
    </row>
    <row r="42" spans="1:15" x14ac:dyDescent="0.2">
      <c r="A42" s="38">
        <v>560071</v>
      </c>
      <c r="B42" s="39" t="s">
        <v>76</v>
      </c>
      <c r="C42" s="40">
        <v>34663</v>
      </c>
      <c r="D42" s="40">
        <v>35489</v>
      </c>
      <c r="E42" s="41">
        <v>18100</v>
      </c>
      <c r="F42" s="41">
        <v>6011</v>
      </c>
      <c r="G42" s="42">
        <v>1.915</v>
      </c>
      <c r="H42" s="42">
        <v>5.9039999999999999</v>
      </c>
      <c r="I42" s="43">
        <v>3.17</v>
      </c>
      <c r="J42" s="43">
        <v>4.96</v>
      </c>
      <c r="K42" s="44">
        <v>0</v>
      </c>
      <c r="L42" s="44">
        <v>1.24</v>
      </c>
      <c r="M42" s="49">
        <v>1</v>
      </c>
      <c r="N42" s="46"/>
      <c r="O42" s="47">
        <v>1.24</v>
      </c>
    </row>
    <row r="43" spans="1:15" x14ac:dyDescent="0.2">
      <c r="A43" s="38">
        <v>560072</v>
      </c>
      <c r="B43" s="39" t="s">
        <v>77</v>
      </c>
      <c r="C43" s="40">
        <v>34482</v>
      </c>
      <c r="D43" s="40">
        <v>24855</v>
      </c>
      <c r="E43" s="41">
        <v>19808</v>
      </c>
      <c r="F43" s="41">
        <v>5349</v>
      </c>
      <c r="G43" s="42">
        <v>1.7410000000000001</v>
      </c>
      <c r="H43" s="42">
        <v>4.6470000000000002</v>
      </c>
      <c r="I43" s="43">
        <v>2.8</v>
      </c>
      <c r="J43" s="43">
        <v>3.81</v>
      </c>
      <c r="K43" s="44">
        <v>2.21</v>
      </c>
      <c r="L43" s="44">
        <v>0.8</v>
      </c>
      <c r="M43" s="48"/>
      <c r="N43" s="46"/>
      <c r="O43" s="47">
        <v>3.01</v>
      </c>
    </row>
    <row r="44" spans="1:15" x14ac:dyDescent="0.2">
      <c r="A44" s="38">
        <v>560073</v>
      </c>
      <c r="B44" s="39" t="s">
        <v>78</v>
      </c>
      <c r="C44" s="40">
        <v>25990</v>
      </c>
      <c r="D44" s="40">
        <v>11034</v>
      </c>
      <c r="E44" s="41">
        <v>11041</v>
      </c>
      <c r="F44" s="41">
        <v>2266</v>
      </c>
      <c r="G44" s="42">
        <v>2.3540000000000001</v>
      </c>
      <c r="H44" s="42">
        <v>4.8689999999999998</v>
      </c>
      <c r="I44" s="43">
        <v>4.0999999999999996</v>
      </c>
      <c r="J44" s="43">
        <v>4.0199999999999996</v>
      </c>
      <c r="K44" s="44">
        <v>3.4</v>
      </c>
      <c r="L44" s="44">
        <v>0.68</v>
      </c>
      <c r="M44" s="48"/>
      <c r="N44" s="46"/>
      <c r="O44" s="47">
        <v>4.08</v>
      </c>
    </row>
    <row r="45" spans="1:15" x14ac:dyDescent="0.2">
      <c r="A45" s="38">
        <v>560074</v>
      </c>
      <c r="B45" s="39" t="s">
        <v>79</v>
      </c>
      <c r="C45" s="40">
        <v>35434</v>
      </c>
      <c r="D45" s="40">
        <v>25241</v>
      </c>
      <c r="E45" s="41">
        <v>17547</v>
      </c>
      <c r="F45" s="41">
        <v>5529</v>
      </c>
      <c r="G45" s="42">
        <v>2.0190000000000001</v>
      </c>
      <c r="H45" s="42">
        <v>4.5650000000000004</v>
      </c>
      <c r="I45" s="43">
        <v>3.39</v>
      </c>
      <c r="J45" s="43">
        <v>3.74</v>
      </c>
      <c r="K45" s="44">
        <v>2.58</v>
      </c>
      <c r="L45" s="44">
        <v>0.9</v>
      </c>
      <c r="M45" s="48"/>
      <c r="N45" s="46"/>
      <c r="O45" s="47">
        <v>3.48</v>
      </c>
    </row>
    <row r="46" spans="1:15" x14ac:dyDescent="0.2">
      <c r="A46" s="38">
        <v>560075</v>
      </c>
      <c r="B46" s="39" t="s">
        <v>80</v>
      </c>
      <c r="C46" s="40">
        <v>73082</v>
      </c>
      <c r="D46" s="40">
        <v>42160</v>
      </c>
      <c r="E46" s="41">
        <v>29924</v>
      </c>
      <c r="F46" s="41">
        <v>9007</v>
      </c>
      <c r="G46" s="42">
        <v>2.4420000000000002</v>
      </c>
      <c r="H46" s="42">
        <v>4.681</v>
      </c>
      <c r="I46" s="43">
        <v>4.29</v>
      </c>
      <c r="J46" s="43">
        <v>3.84</v>
      </c>
      <c r="K46" s="44">
        <v>3.3</v>
      </c>
      <c r="L46" s="44">
        <v>0.88</v>
      </c>
      <c r="M46" s="48"/>
      <c r="N46" s="46"/>
      <c r="O46" s="47">
        <v>4.18</v>
      </c>
    </row>
    <row r="47" spans="1:15" x14ac:dyDescent="0.2">
      <c r="A47" s="38">
        <v>560076</v>
      </c>
      <c r="B47" s="39" t="s">
        <v>81</v>
      </c>
      <c r="C47" s="40">
        <v>9739</v>
      </c>
      <c r="D47" s="40">
        <v>8033</v>
      </c>
      <c r="E47" s="41">
        <v>9111</v>
      </c>
      <c r="F47" s="41">
        <v>2506</v>
      </c>
      <c r="G47" s="42">
        <v>1.069</v>
      </c>
      <c r="H47" s="42">
        <v>3.206</v>
      </c>
      <c r="I47" s="43">
        <v>1.38</v>
      </c>
      <c r="J47" s="43">
        <v>2.4900000000000002</v>
      </c>
      <c r="K47" s="44">
        <v>1.08</v>
      </c>
      <c r="L47" s="44">
        <v>0.55000000000000004</v>
      </c>
      <c r="M47" s="48"/>
      <c r="N47" s="46"/>
      <c r="O47" s="47">
        <v>1.63</v>
      </c>
    </row>
    <row r="48" spans="1:15" x14ac:dyDescent="0.2">
      <c r="A48" s="38">
        <v>560077</v>
      </c>
      <c r="B48" s="39" t="s">
        <v>82</v>
      </c>
      <c r="C48" s="40">
        <v>26363</v>
      </c>
      <c r="D48" s="40">
        <v>11111</v>
      </c>
      <c r="E48" s="41">
        <v>10850</v>
      </c>
      <c r="F48" s="41">
        <v>2206</v>
      </c>
      <c r="G48" s="42">
        <v>2.4300000000000002</v>
      </c>
      <c r="H48" s="42">
        <v>5.0369999999999999</v>
      </c>
      <c r="I48" s="43">
        <v>4.26</v>
      </c>
      <c r="J48" s="43">
        <v>4.17</v>
      </c>
      <c r="K48" s="44">
        <v>3.54</v>
      </c>
      <c r="L48" s="44">
        <v>0.71</v>
      </c>
      <c r="M48" s="48"/>
      <c r="N48" s="46"/>
      <c r="O48" s="47">
        <v>4.25</v>
      </c>
    </row>
    <row r="49" spans="1:15" x14ac:dyDescent="0.2">
      <c r="A49" s="38">
        <v>560078</v>
      </c>
      <c r="B49" s="39" t="s">
        <v>83</v>
      </c>
      <c r="C49" s="40">
        <v>68305</v>
      </c>
      <c r="D49" s="40">
        <v>43227</v>
      </c>
      <c r="E49" s="41">
        <v>34367</v>
      </c>
      <c r="F49" s="41">
        <v>11365</v>
      </c>
      <c r="G49" s="42">
        <v>1.988</v>
      </c>
      <c r="H49" s="42">
        <v>3.8039999999999998</v>
      </c>
      <c r="I49" s="43">
        <v>3.33</v>
      </c>
      <c r="J49" s="43">
        <v>3.04</v>
      </c>
      <c r="K49" s="44">
        <v>2.5</v>
      </c>
      <c r="L49" s="44">
        <v>0.76</v>
      </c>
      <c r="M49" s="48"/>
      <c r="N49" s="46"/>
      <c r="O49" s="47">
        <v>3.26</v>
      </c>
    </row>
    <row r="50" spans="1:15" x14ac:dyDescent="0.2">
      <c r="A50" s="38">
        <v>560079</v>
      </c>
      <c r="B50" s="39" t="s">
        <v>84</v>
      </c>
      <c r="C50" s="40">
        <v>82199</v>
      </c>
      <c r="D50" s="40">
        <v>57601</v>
      </c>
      <c r="E50" s="41">
        <v>33392</v>
      </c>
      <c r="F50" s="41">
        <v>9706</v>
      </c>
      <c r="G50" s="42">
        <v>2.4620000000000002</v>
      </c>
      <c r="H50" s="42">
        <v>5.9349999999999996</v>
      </c>
      <c r="I50" s="43">
        <v>4.33</v>
      </c>
      <c r="J50" s="43">
        <v>4.99</v>
      </c>
      <c r="K50" s="44">
        <v>3.33</v>
      </c>
      <c r="L50" s="44">
        <v>1.1499999999999999</v>
      </c>
      <c r="M50" s="48"/>
      <c r="N50" s="46"/>
      <c r="O50" s="47">
        <v>4.4800000000000004</v>
      </c>
    </row>
    <row r="51" spans="1:15" x14ac:dyDescent="0.2">
      <c r="A51" s="38">
        <v>560080</v>
      </c>
      <c r="B51" s="39" t="s">
        <v>85</v>
      </c>
      <c r="C51" s="40">
        <v>30774</v>
      </c>
      <c r="D51" s="40">
        <v>27463</v>
      </c>
      <c r="E51" s="41">
        <v>17571</v>
      </c>
      <c r="F51" s="41">
        <v>5237</v>
      </c>
      <c r="G51" s="42">
        <v>1.7509999999999999</v>
      </c>
      <c r="H51" s="42">
        <v>5.2439999999999998</v>
      </c>
      <c r="I51" s="43">
        <v>2.83</v>
      </c>
      <c r="J51" s="43">
        <v>4.3600000000000003</v>
      </c>
      <c r="K51" s="44">
        <v>2.1800000000000002</v>
      </c>
      <c r="L51" s="44">
        <v>1</v>
      </c>
      <c r="M51" s="48"/>
      <c r="N51" s="46"/>
      <c r="O51" s="47">
        <v>3.18</v>
      </c>
    </row>
    <row r="52" spans="1:15" x14ac:dyDescent="0.2">
      <c r="A52" s="38">
        <v>560081</v>
      </c>
      <c r="B52" s="39" t="s">
        <v>86</v>
      </c>
      <c r="C52" s="40">
        <v>25748</v>
      </c>
      <c r="D52" s="40">
        <v>27241</v>
      </c>
      <c r="E52" s="41">
        <v>19967</v>
      </c>
      <c r="F52" s="41">
        <v>6511</v>
      </c>
      <c r="G52" s="42">
        <v>1.29</v>
      </c>
      <c r="H52" s="42">
        <v>4.1840000000000002</v>
      </c>
      <c r="I52" s="43">
        <v>1.85</v>
      </c>
      <c r="J52" s="43">
        <v>3.39</v>
      </c>
      <c r="K52" s="44">
        <v>1.39</v>
      </c>
      <c r="L52" s="44">
        <v>0.85</v>
      </c>
      <c r="M52" s="48"/>
      <c r="N52" s="46"/>
      <c r="O52" s="47">
        <v>2.2400000000000002</v>
      </c>
    </row>
    <row r="53" spans="1:15" x14ac:dyDescent="0.2">
      <c r="A53" s="38">
        <v>560082</v>
      </c>
      <c r="B53" s="39" t="s">
        <v>87</v>
      </c>
      <c r="C53" s="40">
        <v>33273</v>
      </c>
      <c r="D53" s="40">
        <v>21421</v>
      </c>
      <c r="E53" s="41">
        <v>15665</v>
      </c>
      <c r="F53" s="41">
        <v>3920</v>
      </c>
      <c r="G53" s="42">
        <v>2.1240000000000001</v>
      </c>
      <c r="H53" s="42">
        <v>5.4649999999999999</v>
      </c>
      <c r="I53" s="43">
        <v>3.61</v>
      </c>
      <c r="J53" s="43">
        <v>4.5599999999999996</v>
      </c>
      <c r="K53" s="44">
        <v>2.89</v>
      </c>
      <c r="L53" s="44">
        <v>0.91</v>
      </c>
      <c r="M53" s="48"/>
      <c r="N53" s="46"/>
      <c r="O53" s="47">
        <v>3.8</v>
      </c>
    </row>
    <row r="54" spans="1:15" x14ac:dyDescent="0.2">
      <c r="A54" s="38">
        <v>560083</v>
      </c>
      <c r="B54" s="39" t="s">
        <v>88</v>
      </c>
      <c r="C54" s="40">
        <v>32354</v>
      </c>
      <c r="D54" s="40">
        <v>19215</v>
      </c>
      <c r="E54" s="41">
        <v>14212</v>
      </c>
      <c r="F54" s="41">
        <v>3311</v>
      </c>
      <c r="G54" s="42">
        <v>2.2770000000000001</v>
      </c>
      <c r="H54" s="42">
        <v>5.8029999999999999</v>
      </c>
      <c r="I54" s="43">
        <v>3.94</v>
      </c>
      <c r="J54" s="43">
        <v>4.87</v>
      </c>
      <c r="K54" s="44">
        <v>3.19</v>
      </c>
      <c r="L54" s="44">
        <v>0.93</v>
      </c>
      <c r="M54" s="48"/>
      <c r="N54" s="46"/>
      <c r="O54" s="47">
        <v>4.12</v>
      </c>
    </row>
    <row r="55" spans="1:15" x14ac:dyDescent="0.2">
      <c r="A55" s="38">
        <v>560084</v>
      </c>
      <c r="B55" s="39" t="s">
        <v>89</v>
      </c>
      <c r="C55" s="40">
        <v>28685</v>
      </c>
      <c r="D55" s="40">
        <v>23983</v>
      </c>
      <c r="E55" s="41">
        <v>21080</v>
      </c>
      <c r="F55" s="41">
        <v>7301</v>
      </c>
      <c r="G55" s="42">
        <v>1.361</v>
      </c>
      <c r="H55" s="42">
        <v>3.2850000000000001</v>
      </c>
      <c r="I55" s="43">
        <v>2</v>
      </c>
      <c r="J55" s="43">
        <v>2.57</v>
      </c>
      <c r="K55" s="44">
        <v>1.48</v>
      </c>
      <c r="L55" s="44">
        <v>0.67</v>
      </c>
      <c r="M55" s="48"/>
      <c r="N55" s="46"/>
      <c r="O55" s="47">
        <v>2.15</v>
      </c>
    </row>
    <row r="56" spans="1:15" ht="25.5" x14ac:dyDescent="0.2">
      <c r="A56" s="38">
        <v>560085</v>
      </c>
      <c r="B56" s="39" t="s">
        <v>90</v>
      </c>
      <c r="C56" s="40">
        <v>16898</v>
      </c>
      <c r="D56" s="40">
        <v>1175</v>
      </c>
      <c r="E56" s="41">
        <v>9605</v>
      </c>
      <c r="F56" s="41">
        <v>397</v>
      </c>
      <c r="G56" s="42">
        <v>1.7589999999999999</v>
      </c>
      <c r="H56" s="42">
        <v>2.96</v>
      </c>
      <c r="I56" s="43">
        <v>2.84</v>
      </c>
      <c r="J56" s="43">
        <v>2.27</v>
      </c>
      <c r="K56" s="44">
        <v>2.73</v>
      </c>
      <c r="L56" s="44">
        <v>0.09</v>
      </c>
      <c r="M56" s="48"/>
      <c r="N56" s="46"/>
      <c r="O56" s="47">
        <v>2.82</v>
      </c>
    </row>
    <row r="57" spans="1:15" ht="25.5" x14ac:dyDescent="0.2">
      <c r="A57" s="38">
        <v>560086</v>
      </c>
      <c r="B57" s="39" t="s">
        <v>91</v>
      </c>
      <c r="C57" s="40">
        <v>33380</v>
      </c>
      <c r="D57" s="40">
        <v>2329</v>
      </c>
      <c r="E57" s="41">
        <v>18215</v>
      </c>
      <c r="F57" s="41">
        <v>616</v>
      </c>
      <c r="G57" s="42">
        <v>1.833</v>
      </c>
      <c r="H57" s="42">
        <v>3.7810000000000001</v>
      </c>
      <c r="I57" s="43">
        <v>3</v>
      </c>
      <c r="J57" s="43">
        <v>3.02</v>
      </c>
      <c r="K57" s="44">
        <v>2.91</v>
      </c>
      <c r="L57" s="44">
        <v>0.09</v>
      </c>
      <c r="M57" s="48"/>
      <c r="N57" s="46"/>
      <c r="O57" s="47">
        <v>3</v>
      </c>
    </row>
    <row r="58" spans="1:15" x14ac:dyDescent="0.2">
      <c r="A58" s="38">
        <v>560087</v>
      </c>
      <c r="B58" s="39" t="s">
        <v>92</v>
      </c>
      <c r="C58" s="40">
        <v>51586</v>
      </c>
      <c r="D58" s="40">
        <v>3</v>
      </c>
      <c r="E58" s="41">
        <v>23930</v>
      </c>
      <c r="F58" s="41">
        <v>1</v>
      </c>
      <c r="G58" s="42">
        <v>2.1560000000000001</v>
      </c>
      <c r="H58" s="42">
        <v>0</v>
      </c>
      <c r="I58" s="43">
        <v>3.68</v>
      </c>
      <c r="J58" s="43">
        <v>0</v>
      </c>
      <c r="K58" s="44">
        <v>3.68</v>
      </c>
      <c r="L58" s="44">
        <v>0</v>
      </c>
      <c r="M58" s="48"/>
      <c r="N58" s="46"/>
      <c r="O58" s="47">
        <v>3.68</v>
      </c>
    </row>
    <row r="59" spans="1:15" ht="25.5" x14ac:dyDescent="0.2">
      <c r="A59" s="38">
        <v>560088</v>
      </c>
      <c r="B59" s="39" t="s">
        <v>93</v>
      </c>
      <c r="C59" s="40">
        <v>9135</v>
      </c>
      <c r="D59" s="40">
        <v>0</v>
      </c>
      <c r="E59" s="41">
        <v>5622</v>
      </c>
      <c r="F59" s="41">
        <v>0</v>
      </c>
      <c r="G59" s="42">
        <v>1.625</v>
      </c>
      <c r="H59" s="42">
        <v>0</v>
      </c>
      <c r="I59" s="43">
        <v>2.56</v>
      </c>
      <c r="J59" s="43">
        <v>0</v>
      </c>
      <c r="K59" s="44">
        <v>2.56</v>
      </c>
      <c r="L59" s="44">
        <v>0</v>
      </c>
      <c r="M59" s="48"/>
      <c r="N59" s="46"/>
      <c r="O59" s="47">
        <v>2.56</v>
      </c>
    </row>
    <row r="60" spans="1:15" ht="25.5" x14ac:dyDescent="0.2">
      <c r="A60" s="38">
        <v>560089</v>
      </c>
      <c r="B60" s="39" t="s">
        <v>94</v>
      </c>
      <c r="C60" s="40">
        <v>15216</v>
      </c>
      <c r="D60" s="40">
        <v>0</v>
      </c>
      <c r="E60" s="41">
        <v>3753</v>
      </c>
      <c r="F60" s="41">
        <v>0</v>
      </c>
      <c r="G60" s="42">
        <v>4.0540000000000003</v>
      </c>
      <c r="H60" s="42">
        <v>0</v>
      </c>
      <c r="I60" s="43">
        <v>5</v>
      </c>
      <c r="J60" s="43">
        <v>0</v>
      </c>
      <c r="K60" s="44">
        <v>5</v>
      </c>
      <c r="L60" s="44">
        <v>0</v>
      </c>
      <c r="M60" s="48"/>
      <c r="N60" s="46"/>
      <c r="O60" s="47">
        <v>5</v>
      </c>
    </row>
    <row r="61" spans="1:15" ht="25.5" x14ac:dyDescent="0.2">
      <c r="A61" s="38">
        <v>560096</v>
      </c>
      <c r="B61" s="39" t="s">
        <v>95</v>
      </c>
      <c r="C61" s="40">
        <v>204</v>
      </c>
      <c r="D61" s="40">
        <v>76</v>
      </c>
      <c r="E61" s="41">
        <v>492</v>
      </c>
      <c r="F61" s="41">
        <v>34</v>
      </c>
      <c r="G61" s="42">
        <v>0.41499999999999998</v>
      </c>
      <c r="H61" s="42">
        <v>2.2349999999999999</v>
      </c>
      <c r="I61" s="43">
        <v>0</v>
      </c>
      <c r="J61" s="43">
        <v>1.6</v>
      </c>
      <c r="K61" s="44">
        <v>0</v>
      </c>
      <c r="L61" s="44">
        <v>0.1</v>
      </c>
      <c r="M61" s="45"/>
      <c r="N61" s="46"/>
      <c r="O61" s="47">
        <v>0.1</v>
      </c>
    </row>
    <row r="62" spans="1:15" x14ac:dyDescent="0.2">
      <c r="A62" s="38">
        <v>560098</v>
      </c>
      <c r="B62" s="39" t="s">
        <v>96</v>
      </c>
      <c r="C62" s="40">
        <v>3151</v>
      </c>
      <c r="D62" s="40">
        <v>0</v>
      </c>
      <c r="E62" s="41">
        <v>6199</v>
      </c>
      <c r="F62" s="41">
        <v>0</v>
      </c>
      <c r="G62" s="42">
        <v>0.50800000000000001</v>
      </c>
      <c r="H62" s="42">
        <v>0</v>
      </c>
      <c r="I62" s="43">
        <v>0.2</v>
      </c>
      <c r="J62" s="43">
        <v>0</v>
      </c>
      <c r="K62" s="44">
        <v>0.2</v>
      </c>
      <c r="L62" s="44">
        <v>0</v>
      </c>
      <c r="M62" s="45"/>
      <c r="N62" s="46"/>
      <c r="O62" s="47">
        <v>0.2</v>
      </c>
    </row>
    <row r="63" spans="1:15" ht="25.5" x14ac:dyDescent="0.2">
      <c r="A63" s="38">
        <v>560099</v>
      </c>
      <c r="B63" s="39" t="s">
        <v>97</v>
      </c>
      <c r="C63" s="40">
        <v>1199</v>
      </c>
      <c r="D63" s="40">
        <v>76</v>
      </c>
      <c r="E63" s="41">
        <v>2343</v>
      </c>
      <c r="F63" s="41">
        <v>157</v>
      </c>
      <c r="G63" s="42">
        <v>0.51200000000000001</v>
      </c>
      <c r="H63" s="42">
        <v>0.48399999999999999</v>
      </c>
      <c r="I63" s="43">
        <v>0.21</v>
      </c>
      <c r="J63" s="43">
        <v>0</v>
      </c>
      <c r="K63" s="44">
        <v>0.2</v>
      </c>
      <c r="L63" s="44">
        <v>0</v>
      </c>
      <c r="M63" s="45"/>
      <c r="N63" s="46"/>
      <c r="O63" s="47">
        <v>0.2</v>
      </c>
    </row>
    <row r="64" spans="1:15" ht="38.25" x14ac:dyDescent="0.2">
      <c r="A64" s="38">
        <v>560206</v>
      </c>
      <c r="B64" s="39" t="s">
        <v>98</v>
      </c>
      <c r="C64" s="40">
        <v>157718</v>
      </c>
      <c r="D64" s="40">
        <v>125</v>
      </c>
      <c r="E64" s="41">
        <v>74559</v>
      </c>
      <c r="F64" s="41">
        <v>59</v>
      </c>
      <c r="G64" s="42">
        <v>2.1150000000000002</v>
      </c>
      <c r="H64" s="42">
        <v>2.1190000000000002</v>
      </c>
      <c r="I64" s="43">
        <v>3.59</v>
      </c>
      <c r="J64" s="43">
        <v>1.5</v>
      </c>
      <c r="K64" s="44">
        <v>3.59</v>
      </c>
      <c r="L64" s="44">
        <v>0</v>
      </c>
      <c r="M64" s="45"/>
      <c r="N64" s="46"/>
      <c r="O64" s="47">
        <v>3.59</v>
      </c>
    </row>
    <row r="65" spans="1:15" ht="38.25" x14ac:dyDescent="0.2">
      <c r="A65" s="50">
        <v>560214</v>
      </c>
      <c r="B65" s="39" t="s">
        <v>99</v>
      </c>
      <c r="C65" s="40">
        <v>192724</v>
      </c>
      <c r="D65" s="40">
        <v>134783</v>
      </c>
      <c r="E65" s="41">
        <v>82750</v>
      </c>
      <c r="F65" s="41">
        <v>26360</v>
      </c>
      <c r="G65" s="42">
        <v>2.3290000000000002</v>
      </c>
      <c r="H65" s="42">
        <v>5.1130000000000004</v>
      </c>
      <c r="I65" s="43">
        <v>4.05</v>
      </c>
      <c r="J65" s="43">
        <v>4.24</v>
      </c>
      <c r="K65" s="44">
        <v>3.08</v>
      </c>
      <c r="L65" s="44">
        <v>1.02</v>
      </c>
      <c r="M65" s="51"/>
      <c r="N65" s="46"/>
      <c r="O65" s="47">
        <v>4.0999999999999996</v>
      </c>
    </row>
    <row r="66" spans="1:15" s="59" customFormat="1" x14ac:dyDescent="0.2">
      <c r="A66" s="52"/>
      <c r="B66" s="53" t="s">
        <v>100</v>
      </c>
      <c r="C66" s="40">
        <v>3350403</v>
      </c>
      <c r="D66" s="40">
        <v>2532545</v>
      </c>
      <c r="E66" s="40">
        <v>1496830</v>
      </c>
      <c r="F66" s="40">
        <v>429732</v>
      </c>
      <c r="G66" s="42">
        <v>2.238</v>
      </c>
      <c r="H66" s="42">
        <v>5.8929999999999998</v>
      </c>
      <c r="I66" s="54"/>
      <c r="J66" s="55"/>
      <c r="K66" s="44"/>
      <c r="L66" s="56"/>
      <c r="M66" s="57"/>
      <c r="N66" s="46"/>
      <c r="O66" s="58"/>
    </row>
    <row r="67" spans="1:15" x14ac:dyDescent="0.2">
      <c r="D67" s="60"/>
    </row>
  </sheetData>
  <mergeCells count="11">
    <mergeCell ref="L1:O1"/>
    <mergeCell ref="M4:N4"/>
    <mergeCell ref="A2:O2"/>
    <mergeCell ref="A3:L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view="pageBreakPreview" zoomScale="106" zoomScaleNormal="100" zoomScaleSheetLayoutView="106" workbookViewId="0">
      <selection activeCell="I9" sqref="I9"/>
    </sheetView>
  </sheetViews>
  <sheetFormatPr defaultRowHeight="11.25" x14ac:dyDescent="0.2"/>
  <cols>
    <col min="1" max="1" width="46.33203125" customWidth="1"/>
    <col min="2" max="2" width="22.83203125" customWidth="1"/>
    <col min="3" max="3" width="29.6640625" customWidth="1"/>
  </cols>
  <sheetData>
    <row r="1" spans="1:3" ht="45.75" customHeight="1" x14ac:dyDescent="0.25">
      <c r="A1" s="2"/>
      <c r="B1" s="224" t="s">
        <v>270</v>
      </c>
      <c r="C1" s="224"/>
    </row>
    <row r="2" spans="1:3" ht="69" customHeight="1" x14ac:dyDescent="0.2">
      <c r="A2" s="225" t="s">
        <v>228</v>
      </c>
      <c r="B2" s="225"/>
      <c r="C2" s="225"/>
    </row>
    <row r="3" spans="1:3" ht="34.5" customHeight="1" x14ac:dyDescent="0.2">
      <c r="A3" s="217" t="s">
        <v>225</v>
      </c>
      <c r="B3" s="219" t="s">
        <v>3</v>
      </c>
      <c r="C3" s="220"/>
    </row>
    <row r="4" spans="1:3" ht="24.75" customHeight="1" x14ac:dyDescent="0.2">
      <c r="A4" s="218"/>
      <c r="B4" s="5" t="s">
        <v>4</v>
      </c>
      <c r="C4" s="5" t="s">
        <v>5</v>
      </c>
    </row>
    <row r="5" spans="1:3" ht="25.5" customHeight="1" x14ac:dyDescent="0.2">
      <c r="A5" s="6" t="s">
        <v>257</v>
      </c>
      <c r="B5" s="21">
        <f>B6+B7+B13+B14</f>
        <v>20996</v>
      </c>
      <c r="C5" s="22">
        <f>C6+C7+C13+C14</f>
        <v>556056697</v>
      </c>
    </row>
    <row r="6" spans="1:3" ht="15.75" x14ac:dyDescent="0.25">
      <c r="A6" s="15" t="s">
        <v>6</v>
      </c>
      <c r="B6" s="17">
        <v>5946</v>
      </c>
      <c r="C6" s="16">
        <v>157781368</v>
      </c>
    </row>
    <row r="7" spans="1:3" ht="15.75" x14ac:dyDescent="0.25">
      <c r="A7" s="15" t="s">
        <v>7</v>
      </c>
      <c r="B7" s="17">
        <v>5380</v>
      </c>
      <c r="C7" s="16">
        <v>142681611</v>
      </c>
    </row>
    <row r="8" spans="1:3" ht="12.75" x14ac:dyDescent="0.2">
      <c r="A8" s="18" t="s">
        <v>17</v>
      </c>
      <c r="B8" s="19">
        <v>728</v>
      </c>
      <c r="C8" s="20">
        <v>19294319</v>
      </c>
    </row>
    <row r="9" spans="1:3" ht="12.75" x14ac:dyDescent="0.2">
      <c r="A9" s="18" t="s">
        <v>10</v>
      </c>
      <c r="B9" s="19">
        <v>732</v>
      </c>
      <c r="C9" s="20">
        <v>19407676</v>
      </c>
    </row>
    <row r="10" spans="1:3" ht="12.75" x14ac:dyDescent="0.2">
      <c r="A10" s="18" t="s">
        <v>0</v>
      </c>
      <c r="B10" s="19">
        <v>459</v>
      </c>
      <c r="C10" s="20">
        <v>12179802</v>
      </c>
    </row>
    <row r="11" spans="1:3" ht="12.75" x14ac:dyDescent="0.2">
      <c r="A11" s="18" t="s">
        <v>11</v>
      </c>
      <c r="B11" s="19">
        <v>1369</v>
      </c>
      <c r="C11" s="20">
        <v>36324952</v>
      </c>
    </row>
    <row r="12" spans="1:3" ht="12.75" x14ac:dyDescent="0.2">
      <c r="A12" s="18" t="s">
        <v>12</v>
      </c>
      <c r="B12" s="19">
        <v>2092</v>
      </c>
      <c r="C12" s="20">
        <v>55474862</v>
      </c>
    </row>
    <row r="13" spans="1:3" ht="15.75" x14ac:dyDescent="0.25">
      <c r="A13" s="15" t="s">
        <v>8</v>
      </c>
      <c r="B13" s="17">
        <v>5207</v>
      </c>
      <c r="C13" s="16">
        <v>137791697</v>
      </c>
    </row>
    <row r="14" spans="1:3" ht="15.75" x14ac:dyDescent="0.25">
      <c r="A14" s="15" t="s">
        <v>9</v>
      </c>
      <c r="B14" s="17">
        <v>4463</v>
      </c>
      <c r="C14" s="16">
        <v>117802021</v>
      </c>
    </row>
  </sheetData>
  <mergeCells count="4">
    <mergeCell ref="A3:A4"/>
    <mergeCell ref="B3:C3"/>
    <mergeCell ref="B1:C1"/>
    <mergeCell ref="A2:C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96" zoomScaleNormal="100" zoomScaleSheetLayoutView="96" workbookViewId="0">
      <selection activeCell="J3" sqref="J3"/>
    </sheetView>
  </sheetViews>
  <sheetFormatPr defaultRowHeight="11.25" x14ac:dyDescent="0.2"/>
  <cols>
    <col min="1" max="1" width="42.1640625" customWidth="1"/>
    <col min="2" max="2" width="27" customWidth="1"/>
    <col min="3" max="3" width="12.6640625" customWidth="1"/>
    <col min="4" max="4" width="20.6640625" customWidth="1"/>
    <col min="6" max="6" width="18.1640625" customWidth="1"/>
    <col min="7" max="7" width="14" customWidth="1"/>
    <col min="8" max="8" width="21.5" customWidth="1"/>
  </cols>
  <sheetData>
    <row r="1" spans="1:9" ht="48.75" customHeight="1" x14ac:dyDescent="0.3">
      <c r="A1" s="199"/>
      <c r="B1" s="199"/>
      <c r="C1" s="199"/>
      <c r="D1" s="199"/>
      <c r="E1" s="199"/>
      <c r="F1" s="250" t="s">
        <v>227</v>
      </c>
      <c r="G1" s="250"/>
      <c r="H1" s="250"/>
      <c r="I1" s="167"/>
    </row>
    <row r="2" spans="1:9" ht="46.5" customHeight="1" x14ac:dyDescent="0.2">
      <c r="A2" s="251" t="s">
        <v>228</v>
      </c>
      <c r="B2" s="251"/>
      <c r="C2" s="251"/>
      <c r="D2" s="251"/>
      <c r="E2" s="251"/>
      <c r="F2" s="251"/>
      <c r="G2" s="251"/>
      <c r="H2" s="251"/>
    </row>
    <row r="3" spans="1:9" ht="46.5" customHeight="1" x14ac:dyDescent="0.2">
      <c r="A3" s="252" t="s">
        <v>156</v>
      </c>
      <c r="B3" s="252" t="s">
        <v>221</v>
      </c>
      <c r="C3" s="254" t="s">
        <v>222</v>
      </c>
      <c r="D3" s="255"/>
      <c r="E3" s="256" t="s">
        <v>223</v>
      </c>
      <c r="F3" s="256"/>
      <c r="G3" s="254" t="s">
        <v>224</v>
      </c>
      <c r="H3" s="255"/>
    </row>
    <row r="4" spans="1:9" ht="20.25" x14ac:dyDescent="0.2">
      <c r="A4" s="253"/>
      <c r="B4" s="253"/>
      <c r="C4" s="200" t="s">
        <v>4</v>
      </c>
      <c r="D4" s="200" t="s">
        <v>5</v>
      </c>
      <c r="E4" s="200" t="s">
        <v>4</v>
      </c>
      <c r="F4" s="200" t="s">
        <v>5</v>
      </c>
      <c r="G4" s="200" t="s">
        <v>4</v>
      </c>
      <c r="H4" s="200" t="s">
        <v>5</v>
      </c>
    </row>
    <row r="5" spans="1:9" ht="60.75" x14ac:dyDescent="0.2">
      <c r="A5" s="201" t="s">
        <v>225</v>
      </c>
      <c r="B5" s="201" t="s">
        <v>226</v>
      </c>
      <c r="C5" s="202">
        <v>20822</v>
      </c>
      <c r="D5" s="202">
        <v>551166782</v>
      </c>
      <c r="E5" s="203">
        <v>174</v>
      </c>
      <c r="F5" s="203">
        <v>4889915.34</v>
      </c>
      <c r="G5" s="203">
        <f t="shared" ref="G5:H5" si="0">C5+E5</f>
        <v>20996</v>
      </c>
      <c r="H5" s="204">
        <f t="shared" si="0"/>
        <v>556056697</v>
      </c>
    </row>
    <row r="17" spans="6:6" x14ac:dyDescent="0.2">
      <c r="F17">
        <v>0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2"/>
  <sheetViews>
    <sheetView view="pageBreakPreview" topLeftCell="A16" zoomScale="112" zoomScaleNormal="100" zoomScaleSheetLayoutView="112" workbookViewId="0">
      <selection activeCell="A77" sqref="A77"/>
    </sheetView>
  </sheetViews>
  <sheetFormatPr defaultColWidth="10.6640625" defaultRowHeight="11.25" outlineLevelRow="2" x14ac:dyDescent="0.2"/>
  <cols>
    <col min="1" max="1" width="46.6640625" style="1" customWidth="1"/>
    <col min="2" max="2" width="16.1640625" customWidth="1"/>
    <col min="3" max="3" width="32.1640625" customWidth="1"/>
  </cols>
  <sheetData>
    <row r="1" spans="1:3" ht="27.75" customHeight="1" x14ac:dyDescent="0.2">
      <c r="A1" s="2"/>
      <c r="B1" s="226" t="s">
        <v>216</v>
      </c>
      <c r="C1" s="226"/>
    </row>
    <row r="2" spans="1:3" ht="51" customHeight="1" x14ac:dyDescent="0.2">
      <c r="A2" s="264" t="s">
        <v>273</v>
      </c>
      <c r="B2" s="264"/>
      <c r="C2" s="264"/>
    </row>
    <row r="3" spans="1:3" s="1" customFormat="1" ht="19.5" customHeight="1" x14ac:dyDescent="0.2">
      <c r="A3" s="260" t="s">
        <v>192</v>
      </c>
      <c r="B3" s="262" t="s">
        <v>3</v>
      </c>
      <c r="C3" s="263"/>
    </row>
    <row r="4" spans="1:3" ht="19.5" customHeight="1" x14ac:dyDescent="0.2">
      <c r="A4" s="261"/>
      <c r="B4" s="207" t="s">
        <v>4</v>
      </c>
      <c r="C4" s="207" t="s">
        <v>5</v>
      </c>
    </row>
    <row r="5" spans="1:3" ht="30" customHeight="1" outlineLevel="1" x14ac:dyDescent="0.2">
      <c r="A5" s="208" t="s">
        <v>169</v>
      </c>
      <c r="B5" s="209">
        <f>B6+B12+B18+B24</f>
        <v>802</v>
      </c>
      <c r="C5" s="210">
        <f>C6+C12+C18+C24</f>
        <v>5397546</v>
      </c>
    </row>
    <row r="6" spans="1:3" ht="14.25" outlineLevel="2" x14ac:dyDescent="0.2">
      <c r="A6" s="211" t="s">
        <v>6</v>
      </c>
      <c r="B6" s="212">
        <f>SUM(B7:B11)</f>
        <v>146</v>
      </c>
      <c r="C6" s="213">
        <f>SUM(C7:C11)</f>
        <v>1077806</v>
      </c>
    </row>
    <row r="7" spans="1:3" ht="15" outlineLevel="2" x14ac:dyDescent="0.25">
      <c r="A7" s="214" t="s">
        <v>17</v>
      </c>
      <c r="B7" s="215">
        <v>17</v>
      </c>
      <c r="C7" s="216">
        <v>117799</v>
      </c>
    </row>
    <row r="8" spans="1:3" ht="15" outlineLevel="2" x14ac:dyDescent="0.25">
      <c r="A8" s="214" t="s">
        <v>10</v>
      </c>
      <c r="B8" s="215">
        <v>7</v>
      </c>
      <c r="C8" s="216">
        <v>48506</v>
      </c>
    </row>
    <row r="9" spans="1:3" ht="15" outlineLevel="2" x14ac:dyDescent="0.25">
      <c r="A9" s="214" t="s">
        <v>0</v>
      </c>
      <c r="B9" s="215">
        <v>15</v>
      </c>
      <c r="C9" s="216">
        <v>103941</v>
      </c>
    </row>
    <row r="10" spans="1:3" ht="15" outlineLevel="2" x14ac:dyDescent="0.25">
      <c r="A10" s="214" t="s">
        <v>11</v>
      </c>
      <c r="B10" s="215">
        <v>31</v>
      </c>
      <c r="C10" s="216">
        <v>214810</v>
      </c>
    </row>
    <row r="11" spans="1:3" ht="15" outlineLevel="2" x14ac:dyDescent="0.25">
      <c r="A11" s="214" t="s">
        <v>12</v>
      </c>
      <c r="B11" s="215">
        <v>76</v>
      </c>
      <c r="C11" s="216">
        <v>592750</v>
      </c>
    </row>
    <row r="12" spans="1:3" ht="14.25" outlineLevel="2" x14ac:dyDescent="0.2">
      <c r="A12" s="211" t="s">
        <v>7</v>
      </c>
      <c r="B12" s="212">
        <f>SUM(B13:B17)</f>
        <v>246</v>
      </c>
      <c r="C12" s="213">
        <f>SUM(C13:C17)</f>
        <v>1872905</v>
      </c>
    </row>
    <row r="13" spans="1:3" ht="15" outlineLevel="2" x14ac:dyDescent="0.25">
      <c r="A13" s="214" t="s">
        <v>17</v>
      </c>
      <c r="B13" s="215">
        <v>29</v>
      </c>
      <c r="C13" s="216">
        <v>216295</v>
      </c>
    </row>
    <row r="14" spans="1:3" ht="15" outlineLevel="2" x14ac:dyDescent="0.25">
      <c r="A14" s="214" t="s">
        <v>10</v>
      </c>
      <c r="B14" s="215">
        <v>9</v>
      </c>
      <c r="C14" s="216">
        <v>62365</v>
      </c>
    </row>
    <row r="15" spans="1:3" ht="15" outlineLevel="2" x14ac:dyDescent="0.25">
      <c r="A15" s="214" t="s">
        <v>0</v>
      </c>
      <c r="B15" s="215">
        <v>24</v>
      </c>
      <c r="C15" s="216">
        <v>181648</v>
      </c>
    </row>
    <row r="16" spans="1:3" ht="15" outlineLevel="2" x14ac:dyDescent="0.25">
      <c r="A16" s="214" t="s">
        <v>11</v>
      </c>
      <c r="B16" s="215">
        <v>49</v>
      </c>
      <c r="C16" s="216">
        <v>354882</v>
      </c>
    </row>
    <row r="17" spans="1:3" ht="15" outlineLevel="2" x14ac:dyDescent="0.25">
      <c r="A17" s="214" t="s">
        <v>12</v>
      </c>
      <c r="B17" s="215">
        <v>135</v>
      </c>
      <c r="C17" s="216">
        <v>1057715</v>
      </c>
    </row>
    <row r="18" spans="1:3" ht="14.25" outlineLevel="2" x14ac:dyDescent="0.2">
      <c r="A18" s="211" t="s">
        <v>8</v>
      </c>
      <c r="B18" s="212">
        <f>SUM(B19:B23)</f>
        <v>207</v>
      </c>
      <c r="C18" s="213">
        <f>SUM(C19:C23)</f>
        <v>1223420</v>
      </c>
    </row>
    <row r="19" spans="1:3" ht="15" outlineLevel="2" x14ac:dyDescent="0.25">
      <c r="A19" s="214" t="s">
        <v>17</v>
      </c>
      <c r="B19" s="215">
        <v>17</v>
      </c>
      <c r="C19" s="216">
        <v>98824</v>
      </c>
    </row>
    <row r="20" spans="1:3" ht="15" outlineLevel="2" x14ac:dyDescent="0.25">
      <c r="A20" s="214" t="s">
        <v>10</v>
      </c>
      <c r="B20" s="215">
        <v>7</v>
      </c>
      <c r="C20" s="216">
        <v>42388</v>
      </c>
    </row>
    <row r="21" spans="1:3" ht="15" outlineLevel="2" x14ac:dyDescent="0.25">
      <c r="A21" s="214" t="s">
        <v>0</v>
      </c>
      <c r="B21" s="215">
        <v>15</v>
      </c>
      <c r="C21" s="216">
        <v>86898</v>
      </c>
    </row>
    <row r="22" spans="1:3" ht="15" outlineLevel="2" x14ac:dyDescent="0.25">
      <c r="A22" s="214" t="s">
        <v>11</v>
      </c>
      <c r="B22" s="215">
        <v>29</v>
      </c>
      <c r="C22" s="216">
        <v>169001</v>
      </c>
    </row>
    <row r="23" spans="1:3" ht="15" outlineLevel="2" x14ac:dyDescent="0.25">
      <c r="A23" s="214" t="s">
        <v>12</v>
      </c>
      <c r="B23" s="215">
        <v>139</v>
      </c>
      <c r="C23" s="216">
        <v>826309</v>
      </c>
    </row>
    <row r="24" spans="1:3" ht="14.25" outlineLevel="2" x14ac:dyDescent="0.2">
      <c r="A24" s="211" t="s">
        <v>9</v>
      </c>
      <c r="B24" s="212">
        <f>SUM(B25:B29)</f>
        <v>203</v>
      </c>
      <c r="C24" s="213">
        <f>SUM(C25:C29)</f>
        <v>1223415</v>
      </c>
    </row>
    <row r="25" spans="1:3" ht="15" outlineLevel="2" x14ac:dyDescent="0.25">
      <c r="A25" s="214" t="s">
        <v>17</v>
      </c>
      <c r="B25" s="215">
        <v>16</v>
      </c>
      <c r="C25" s="216">
        <v>98824</v>
      </c>
    </row>
    <row r="26" spans="1:3" ht="15" outlineLevel="2" x14ac:dyDescent="0.25">
      <c r="A26" s="214" t="s">
        <v>10</v>
      </c>
      <c r="B26" s="215">
        <v>7</v>
      </c>
      <c r="C26" s="216">
        <v>42387</v>
      </c>
    </row>
    <row r="27" spans="1:3" ht="15" outlineLevel="2" x14ac:dyDescent="0.25">
      <c r="A27" s="214" t="s">
        <v>0</v>
      </c>
      <c r="B27" s="215">
        <v>14</v>
      </c>
      <c r="C27" s="216">
        <v>86897</v>
      </c>
    </row>
    <row r="28" spans="1:3" ht="15" outlineLevel="2" x14ac:dyDescent="0.25">
      <c r="A28" s="214" t="s">
        <v>11</v>
      </c>
      <c r="B28" s="215">
        <v>28</v>
      </c>
      <c r="C28" s="216">
        <v>169000</v>
      </c>
    </row>
    <row r="29" spans="1:3" ht="15" outlineLevel="2" x14ac:dyDescent="0.25">
      <c r="A29" s="214" t="s">
        <v>12</v>
      </c>
      <c r="B29" s="215">
        <v>138</v>
      </c>
      <c r="C29" s="216">
        <v>826307</v>
      </c>
    </row>
    <row r="30" spans="1:3" ht="33" customHeight="1" outlineLevel="2" x14ac:dyDescent="0.2">
      <c r="A30" s="208" t="s">
        <v>170</v>
      </c>
      <c r="B30" s="209">
        <f>B31+B32+B38+B39</f>
        <v>2428</v>
      </c>
      <c r="C30" s="210">
        <f>C31+C32+C38+C39</f>
        <v>52720134</v>
      </c>
    </row>
    <row r="31" spans="1:3" ht="14.25" outlineLevel="2" x14ac:dyDescent="0.2">
      <c r="A31" s="211" t="s">
        <v>6</v>
      </c>
      <c r="B31" s="212">
        <v>575</v>
      </c>
      <c r="C31" s="213">
        <v>14162880</v>
      </c>
    </row>
    <row r="32" spans="1:3" ht="14.25" outlineLevel="2" x14ac:dyDescent="0.2">
      <c r="A32" s="211" t="s">
        <v>7</v>
      </c>
      <c r="B32" s="212">
        <f>SUM(B33:B37)</f>
        <v>991</v>
      </c>
      <c r="C32" s="213">
        <f>SUM(C33:C37)</f>
        <v>17312934</v>
      </c>
    </row>
    <row r="33" spans="1:3" ht="15" outlineLevel="2" x14ac:dyDescent="0.25">
      <c r="A33" s="214" t="s">
        <v>17</v>
      </c>
      <c r="B33" s="215">
        <v>159</v>
      </c>
      <c r="C33" s="216">
        <v>2835100</v>
      </c>
    </row>
    <row r="34" spans="1:3" ht="15" outlineLevel="2" x14ac:dyDescent="0.25">
      <c r="A34" s="214" t="s">
        <v>10</v>
      </c>
      <c r="B34" s="215">
        <v>84</v>
      </c>
      <c r="C34" s="216">
        <v>1525694</v>
      </c>
    </row>
    <row r="35" spans="1:3" ht="15" outlineLevel="2" x14ac:dyDescent="0.25">
      <c r="A35" s="214" t="s">
        <v>0</v>
      </c>
      <c r="B35" s="215">
        <v>88</v>
      </c>
      <c r="C35" s="216">
        <v>1617353</v>
      </c>
    </row>
    <row r="36" spans="1:3" ht="15" outlineLevel="2" x14ac:dyDescent="0.25">
      <c r="A36" s="214" t="s">
        <v>11</v>
      </c>
      <c r="B36" s="215">
        <v>288</v>
      </c>
      <c r="C36" s="216">
        <v>4936930</v>
      </c>
    </row>
    <row r="37" spans="1:3" ht="15" outlineLevel="2" x14ac:dyDescent="0.25">
      <c r="A37" s="214" t="s">
        <v>12</v>
      </c>
      <c r="B37" s="215">
        <v>372</v>
      </c>
      <c r="C37" s="216">
        <v>6397857</v>
      </c>
    </row>
    <row r="38" spans="1:3" ht="14.25" outlineLevel="2" x14ac:dyDescent="0.2">
      <c r="A38" s="211" t="s">
        <v>8</v>
      </c>
      <c r="B38" s="212">
        <v>287</v>
      </c>
      <c r="C38" s="213">
        <v>7081440</v>
      </c>
    </row>
    <row r="39" spans="1:3" ht="14.25" outlineLevel="2" x14ac:dyDescent="0.2">
      <c r="A39" s="211" t="s">
        <v>9</v>
      </c>
      <c r="B39" s="212">
        <v>575</v>
      </c>
      <c r="C39" s="213">
        <v>14162880</v>
      </c>
    </row>
    <row r="40" spans="1:3" ht="7.5" customHeight="1" x14ac:dyDescent="0.25">
      <c r="A40" s="257"/>
      <c r="B40" s="258"/>
      <c r="C40" s="259"/>
    </row>
    <row r="41" spans="1:3" ht="19.5" customHeight="1" x14ac:dyDescent="0.2">
      <c r="A41" s="260" t="s">
        <v>23</v>
      </c>
      <c r="B41" s="262" t="s">
        <v>3</v>
      </c>
      <c r="C41" s="263"/>
    </row>
    <row r="42" spans="1:3" ht="14.25" x14ac:dyDescent="0.2">
      <c r="A42" s="261"/>
      <c r="B42" s="207" t="s">
        <v>4</v>
      </c>
      <c r="C42" s="207" t="s">
        <v>5</v>
      </c>
    </row>
    <row r="43" spans="1:3" ht="18.75" customHeight="1" x14ac:dyDescent="0.2">
      <c r="A43" s="208" t="s">
        <v>193</v>
      </c>
      <c r="B43" s="209">
        <f>B44+B50+B56+B62</f>
        <v>302</v>
      </c>
      <c r="C43" s="210">
        <f>C44+C50+C56+C62</f>
        <v>6059436</v>
      </c>
    </row>
    <row r="44" spans="1:3" ht="14.25" x14ac:dyDescent="0.2">
      <c r="A44" s="211" t="s">
        <v>6</v>
      </c>
      <c r="B44" s="212">
        <f>SUM(B45:B49)</f>
        <v>53</v>
      </c>
      <c r="C44" s="213">
        <f>SUM(C45:C49)</f>
        <v>1009564</v>
      </c>
    </row>
    <row r="45" spans="1:3" ht="15" x14ac:dyDescent="0.25">
      <c r="A45" s="214" t="s">
        <v>17</v>
      </c>
      <c r="B45" s="215">
        <v>0</v>
      </c>
      <c r="C45" s="216">
        <v>0</v>
      </c>
    </row>
    <row r="46" spans="1:3" ht="15" x14ac:dyDescent="0.25">
      <c r="A46" s="214" t="s">
        <v>10</v>
      </c>
      <c r="B46" s="215">
        <v>0</v>
      </c>
      <c r="C46" s="216">
        <v>0</v>
      </c>
    </row>
    <row r="47" spans="1:3" ht="15" x14ac:dyDescent="0.25">
      <c r="A47" s="214" t="s">
        <v>0</v>
      </c>
      <c r="B47" s="215">
        <v>7</v>
      </c>
      <c r="C47" s="216">
        <v>130577</v>
      </c>
    </row>
    <row r="48" spans="1:3" ht="15" x14ac:dyDescent="0.25">
      <c r="A48" s="214" t="s">
        <v>11</v>
      </c>
      <c r="B48" s="215">
        <v>30</v>
      </c>
      <c r="C48" s="216">
        <v>568955</v>
      </c>
    </row>
    <row r="49" spans="1:3" ht="15" x14ac:dyDescent="0.25">
      <c r="A49" s="214" t="s">
        <v>12</v>
      </c>
      <c r="B49" s="215">
        <v>16</v>
      </c>
      <c r="C49" s="216">
        <v>310032</v>
      </c>
    </row>
    <row r="50" spans="1:3" ht="14.25" x14ac:dyDescent="0.2">
      <c r="A50" s="211" t="s">
        <v>7</v>
      </c>
      <c r="B50" s="212">
        <f>SUM(B51:B55)</f>
        <v>84</v>
      </c>
      <c r="C50" s="213">
        <f>SUM(C51:C55)</f>
        <v>1616040</v>
      </c>
    </row>
    <row r="51" spans="1:3" ht="15" x14ac:dyDescent="0.25">
      <c r="A51" s="214" t="s">
        <v>17</v>
      </c>
      <c r="B51" s="215">
        <v>4</v>
      </c>
      <c r="C51" s="216">
        <v>77449</v>
      </c>
    </row>
    <row r="52" spans="1:3" ht="15" x14ac:dyDescent="0.25">
      <c r="A52" s="214" t="s">
        <v>10</v>
      </c>
      <c r="B52" s="215">
        <v>2</v>
      </c>
      <c r="C52" s="216">
        <v>38725</v>
      </c>
    </row>
    <row r="53" spans="1:3" ht="15" x14ac:dyDescent="0.25">
      <c r="A53" s="214" t="s">
        <v>0</v>
      </c>
      <c r="B53" s="215">
        <v>5</v>
      </c>
      <c r="C53" s="216">
        <v>91853</v>
      </c>
    </row>
    <row r="54" spans="1:3" ht="15" x14ac:dyDescent="0.25">
      <c r="A54" s="214" t="s">
        <v>11</v>
      </c>
      <c r="B54" s="215">
        <v>51</v>
      </c>
      <c r="C54" s="216">
        <v>990178</v>
      </c>
    </row>
    <row r="55" spans="1:3" ht="15" x14ac:dyDescent="0.25">
      <c r="A55" s="214" t="s">
        <v>12</v>
      </c>
      <c r="B55" s="215">
        <v>22</v>
      </c>
      <c r="C55" s="216">
        <v>417835</v>
      </c>
    </row>
    <row r="56" spans="1:3" ht="14.25" x14ac:dyDescent="0.2">
      <c r="A56" s="211" t="s">
        <v>8</v>
      </c>
      <c r="B56" s="212">
        <f>SUM(B57:B61)</f>
        <v>68</v>
      </c>
      <c r="C56" s="213">
        <f>SUM(C57:C61)</f>
        <v>1608865</v>
      </c>
    </row>
    <row r="57" spans="1:3" ht="15" x14ac:dyDescent="0.25">
      <c r="A57" s="214" t="s">
        <v>17</v>
      </c>
      <c r="B57" s="215">
        <v>2</v>
      </c>
      <c r="C57" s="216">
        <v>54668</v>
      </c>
    </row>
    <row r="58" spans="1:3" ht="15" x14ac:dyDescent="0.25">
      <c r="A58" s="214" t="s">
        <v>10</v>
      </c>
      <c r="B58" s="215">
        <v>1</v>
      </c>
      <c r="C58" s="216">
        <v>24897</v>
      </c>
    </row>
    <row r="59" spans="1:3" ht="15" x14ac:dyDescent="0.25">
      <c r="A59" s="214" t="s">
        <v>0</v>
      </c>
      <c r="B59" s="215">
        <v>1</v>
      </c>
      <c r="C59" s="216">
        <v>104155</v>
      </c>
    </row>
    <row r="60" spans="1:3" ht="15" x14ac:dyDescent="0.25">
      <c r="A60" s="214" t="s">
        <v>11</v>
      </c>
      <c r="B60" s="215">
        <v>45</v>
      </c>
      <c r="C60" s="216">
        <v>969003</v>
      </c>
    </row>
    <row r="61" spans="1:3" ht="15" x14ac:dyDescent="0.25">
      <c r="A61" s="214" t="s">
        <v>12</v>
      </c>
      <c r="B61" s="215">
        <v>19</v>
      </c>
      <c r="C61" s="216">
        <v>456142</v>
      </c>
    </row>
    <row r="62" spans="1:3" ht="14.25" x14ac:dyDescent="0.2">
      <c r="A62" s="211" t="s">
        <v>9</v>
      </c>
      <c r="B62" s="212">
        <v>97</v>
      </c>
      <c r="C62" s="213">
        <v>1824967</v>
      </c>
    </row>
    <row r="63" spans="1:3" ht="22.5" customHeight="1" x14ac:dyDescent="0.2">
      <c r="A63" s="208" t="s">
        <v>22</v>
      </c>
      <c r="B63" s="209">
        <f>B64+B65+B71+B72</f>
        <v>4663</v>
      </c>
      <c r="C63" s="210">
        <f>C64+C65+C71+C72</f>
        <v>40286564</v>
      </c>
    </row>
    <row r="64" spans="1:3" ht="14.25" x14ac:dyDescent="0.2">
      <c r="A64" s="211" t="s">
        <v>6</v>
      </c>
      <c r="B64" s="212">
        <v>1103</v>
      </c>
      <c r="C64" s="213">
        <v>9721750</v>
      </c>
    </row>
    <row r="65" spans="1:3" ht="14.25" x14ac:dyDescent="0.2">
      <c r="A65" s="211" t="s">
        <v>7</v>
      </c>
      <c r="B65" s="212">
        <f>SUM(B66:B70)</f>
        <v>1354</v>
      </c>
      <c r="C65" s="213">
        <f>SUM(C66:C70)</f>
        <v>11121314</v>
      </c>
    </row>
    <row r="66" spans="1:3" ht="15" x14ac:dyDescent="0.25">
      <c r="A66" s="214" t="s">
        <v>17</v>
      </c>
      <c r="B66" s="215">
        <v>91</v>
      </c>
      <c r="C66" s="216">
        <v>778517</v>
      </c>
    </row>
    <row r="67" spans="1:3" ht="15" x14ac:dyDescent="0.25">
      <c r="A67" s="214" t="s">
        <v>10</v>
      </c>
      <c r="B67" s="215">
        <v>88</v>
      </c>
      <c r="C67" s="216">
        <v>772838</v>
      </c>
    </row>
    <row r="68" spans="1:3" ht="15" x14ac:dyDescent="0.25">
      <c r="A68" s="214" t="s">
        <v>0</v>
      </c>
      <c r="B68" s="215">
        <v>109</v>
      </c>
      <c r="C68" s="216">
        <v>916694</v>
      </c>
    </row>
    <row r="69" spans="1:3" ht="15" x14ac:dyDescent="0.25">
      <c r="A69" s="214" t="s">
        <v>11</v>
      </c>
      <c r="B69" s="215">
        <v>181</v>
      </c>
      <c r="C69" s="216">
        <v>1586363</v>
      </c>
    </row>
    <row r="70" spans="1:3" ht="15" x14ac:dyDescent="0.25">
      <c r="A70" s="214" t="s">
        <v>12</v>
      </c>
      <c r="B70" s="215">
        <v>885</v>
      </c>
      <c r="C70" s="216">
        <v>7066902</v>
      </c>
    </row>
    <row r="71" spans="1:3" ht="14.25" x14ac:dyDescent="0.2">
      <c r="A71" s="211" t="s">
        <v>8</v>
      </c>
      <c r="B71" s="212">
        <v>1103</v>
      </c>
      <c r="C71" s="213">
        <v>9721750</v>
      </c>
    </row>
    <row r="72" spans="1:3" ht="14.25" x14ac:dyDescent="0.2">
      <c r="A72" s="211" t="s">
        <v>9</v>
      </c>
      <c r="B72" s="212">
        <v>1103</v>
      </c>
      <c r="C72" s="213">
        <v>9721750</v>
      </c>
    </row>
  </sheetData>
  <mergeCells count="7">
    <mergeCell ref="A40:C40"/>
    <mergeCell ref="A41:A42"/>
    <mergeCell ref="B41:C41"/>
    <mergeCell ref="B1:C1"/>
    <mergeCell ref="A2:C2"/>
    <mergeCell ref="A3:A4"/>
    <mergeCell ref="B3:C3"/>
  </mergeCells>
  <pageMargins left="0.7" right="0.7" top="0.75" bottom="0.75" header="0.3" footer="0.3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view="pageBreakPreview" zoomScale="106" zoomScaleNormal="100" zoomScaleSheetLayoutView="106" workbookViewId="0">
      <selection activeCell="I10" sqref="I10"/>
    </sheetView>
  </sheetViews>
  <sheetFormatPr defaultColWidth="10.6640625" defaultRowHeight="11.25" outlineLevelRow="2" x14ac:dyDescent="0.2"/>
  <cols>
    <col min="1" max="1" width="36.33203125" style="1" customWidth="1"/>
    <col min="2" max="2" width="13.33203125" style="1" customWidth="1"/>
    <col min="3" max="3" width="20.33203125" style="1" bestFit="1" customWidth="1"/>
    <col min="4" max="4" width="11" customWidth="1"/>
    <col min="5" max="5" width="18.83203125" bestFit="1" customWidth="1"/>
    <col min="6" max="6" width="14.83203125" customWidth="1"/>
    <col min="7" max="7" width="20.33203125" bestFit="1" customWidth="1"/>
  </cols>
  <sheetData>
    <row r="1" spans="1:7" ht="39" customHeight="1" x14ac:dyDescent="0.25">
      <c r="A1" s="2"/>
      <c r="B1" s="2"/>
      <c r="C1" s="2"/>
      <c r="D1" s="224" t="s">
        <v>217</v>
      </c>
      <c r="E1" s="224"/>
      <c r="F1" s="224"/>
      <c r="G1" s="224"/>
    </row>
    <row r="2" spans="1:7" ht="58.5" customHeight="1" x14ac:dyDescent="0.2">
      <c r="A2" s="225" t="s">
        <v>167</v>
      </c>
      <c r="B2" s="225"/>
      <c r="C2" s="225"/>
      <c r="D2" s="225"/>
      <c r="E2" s="225"/>
      <c r="F2" s="225"/>
      <c r="G2" s="225"/>
    </row>
    <row r="3" spans="1:7" s="1" customFormat="1" ht="38.25" customHeight="1" x14ac:dyDescent="0.25">
      <c r="A3" s="217" t="s">
        <v>168</v>
      </c>
      <c r="B3" s="265" t="s">
        <v>1</v>
      </c>
      <c r="C3" s="266"/>
      <c r="D3" s="265" t="s">
        <v>2</v>
      </c>
      <c r="E3" s="266"/>
      <c r="F3" s="267" t="s">
        <v>3</v>
      </c>
      <c r="G3" s="268"/>
    </row>
    <row r="4" spans="1:7" ht="19.5" customHeight="1" x14ac:dyDescent="0.2">
      <c r="A4" s="218"/>
      <c r="B4" s="3" t="s">
        <v>4</v>
      </c>
      <c r="C4" s="4" t="s">
        <v>5</v>
      </c>
      <c r="D4" s="5" t="s">
        <v>4</v>
      </c>
      <c r="E4" s="5" t="s">
        <v>5</v>
      </c>
      <c r="F4" s="5" t="s">
        <v>4</v>
      </c>
      <c r="G4" s="5" t="s">
        <v>5</v>
      </c>
    </row>
    <row r="5" spans="1:7" ht="31.5" outlineLevel="1" x14ac:dyDescent="0.25">
      <c r="A5" s="6" t="s">
        <v>169</v>
      </c>
      <c r="B5" s="13">
        <v>2000</v>
      </c>
      <c r="C5" s="14">
        <v>13858680</v>
      </c>
      <c r="D5" s="13">
        <f t="shared" ref="D5:E5" si="0">SUM(D6:D9)</f>
        <v>-1198</v>
      </c>
      <c r="E5" s="14">
        <f t="shared" si="0"/>
        <v>-8461134</v>
      </c>
      <c r="F5" s="13">
        <f>SUM(F6:F9)</f>
        <v>802</v>
      </c>
      <c r="G5" s="14">
        <f>SUM(G6:G9)</f>
        <v>5397546</v>
      </c>
    </row>
    <row r="6" spans="1:7" ht="15.75" outlineLevel="2" x14ac:dyDescent="0.25">
      <c r="A6" s="7" t="s">
        <v>6</v>
      </c>
      <c r="B6" s="8">
        <v>501</v>
      </c>
      <c r="C6" s="9">
        <v>3464671</v>
      </c>
      <c r="D6" s="10">
        <v>-355</v>
      </c>
      <c r="E6" s="11">
        <v>-2386865</v>
      </c>
      <c r="F6" s="12">
        <f t="shared" ref="F6:G9" si="1">B6+D6</f>
        <v>146</v>
      </c>
      <c r="G6" s="11">
        <f t="shared" si="1"/>
        <v>1077806</v>
      </c>
    </row>
    <row r="7" spans="1:7" ht="15.75" outlineLevel="2" x14ac:dyDescent="0.25">
      <c r="A7" s="7" t="s">
        <v>7</v>
      </c>
      <c r="B7" s="8">
        <v>501</v>
      </c>
      <c r="C7" s="9">
        <v>3464671</v>
      </c>
      <c r="D7" s="10">
        <v>-255</v>
      </c>
      <c r="E7" s="11">
        <v>-1591766</v>
      </c>
      <c r="F7" s="12">
        <f t="shared" si="1"/>
        <v>246</v>
      </c>
      <c r="G7" s="11">
        <f t="shared" si="1"/>
        <v>1872905</v>
      </c>
    </row>
    <row r="8" spans="1:7" ht="15.75" outlineLevel="2" x14ac:dyDescent="0.25">
      <c r="A8" s="7" t="s">
        <v>8</v>
      </c>
      <c r="B8" s="8">
        <v>501</v>
      </c>
      <c r="C8" s="9">
        <v>3464671</v>
      </c>
      <c r="D8" s="10">
        <v>-294</v>
      </c>
      <c r="E8" s="11">
        <v>-2241251</v>
      </c>
      <c r="F8" s="12">
        <f t="shared" si="1"/>
        <v>207</v>
      </c>
      <c r="G8" s="11">
        <f t="shared" si="1"/>
        <v>1223420</v>
      </c>
    </row>
    <row r="9" spans="1:7" ht="15.75" outlineLevel="2" x14ac:dyDescent="0.25">
      <c r="A9" s="7" t="s">
        <v>9</v>
      </c>
      <c r="B9" s="8">
        <v>497</v>
      </c>
      <c r="C9" s="9">
        <v>3464667</v>
      </c>
      <c r="D9" s="10">
        <v>-294</v>
      </c>
      <c r="E9" s="11">
        <v>-2241252</v>
      </c>
      <c r="F9" s="12">
        <f t="shared" si="1"/>
        <v>203</v>
      </c>
      <c r="G9" s="11">
        <f t="shared" si="1"/>
        <v>1223415</v>
      </c>
    </row>
    <row r="10" spans="1:7" ht="31.5" outlineLevel="2" x14ac:dyDescent="0.25">
      <c r="A10" s="6" t="s">
        <v>170</v>
      </c>
      <c r="B10" s="13">
        <v>1796</v>
      </c>
      <c r="C10" s="14">
        <v>44259000</v>
      </c>
      <c r="D10" s="13">
        <f t="shared" ref="D10:E10" si="2">SUM(D11:D14)</f>
        <v>632</v>
      </c>
      <c r="E10" s="14">
        <f t="shared" si="2"/>
        <v>8461134</v>
      </c>
      <c r="F10" s="13">
        <f>SUM(F11:F14)</f>
        <v>2428</v>
      </c>
      <c r="G10" s="14">
        <f>SUM(G11:G14)</f>
        <v>52720134</v>
      </c>
    </row>
    <row r="11" spans="1:7" ht="15.75" outlineLevel="2" x14ac:dyDescent="0.25">
      <c r="A11" s="7" t="s">
        <v>6</v>
      </c>
      <c r="B11" s="8">
        <v>575</v>
      </c>
      <c r="C11" s="9">
        <v>14162880</v>
      </c>
      <c r="D11" s="10">
        <v>0</v>
      </c>
      <c r="E11" s="11">
        <v>0</v>
      </c>
      <c r="F11" s="12">
        <f t="shared" ref="F11:G14" si="3">B11+D11</f>
        <v>575</v>
      </c>
      <c r="G11" s="11">
        <f t="shared" si="3"/>
        <v>14162880</v>
      </c>
    </row>
    <row r="12" spans="1:7" ht="15.75" outlineLevel="2" x14ac:dyDescent="0.25">
      <c r="A12" s="7" t="s">
        <v>7</v>
      </c>
      <c r="B12" s="8">
        <v>359</v>
      </c>
      <c r="C12" s="9">
        <v>8851800</v>
      </c>
      <c r="D12" s="10">
        <v>632</v>
      </c>
      <c r="E12" s="11">
        <v>8461134</v>
      </c>
      <c r="F12" s="12">
        <f t="shared" si="3"/>
        <v>991</v>
      </c>
      <c r="G12" s="11">
        <f t="shared" si="3"/>
        <v>17312934</v>
      </c>
    </row>
    <row r="13" spans="1:7" ht="15.75" outlineLevel="2" x14ac:dyDescent="0.25">
      <c r="A13" s="7" t="s">
        <v>8</v>
      </c>
      <c r="B13" s="8">
        <v>287</v>
      </c>
      <c r="C13" s="9">
        <v>7081440</v>
      </c>
      <c r="D13" s="10">
        <v>0</v>
      </c>
      <c r="E13" s="11">
        <v>0</v>
      </c>
      <c r="F13" s="12">
        <f t="shared" si="3"/>
        <v>287</v>
      </c>
      <c r="G13" s="11">
        <f t="shared" si="3"/>
        <v>7081440</v>
      </c>
    </row>
    <row r="14" spans="1:7" ht="15.75" outlineLevel="2" x14ac:dyDescent="0.25">
      <c r="A14" s="7" t="s">
        <v>9</v>
      </c>
      <c r="B14" s="8">
        <v>575</v>
      </c>
      <c r="C14" s="9">
        <v>14162880</v>
      </c>
      <c r="D14" s="10">
        <v>0</v>
      </c>
      <c r="E14" s="11">
        <v>0</v>
      </c>
      <c r="F14" s="12">
        <f t="shared" si="3"/>
        <v>575</v>
      </c>
      <c r="G14" s="11">
        <f t="shared" si="3"/>
        <v>14162880</v>
      </c>
    </row>
    <row r="15" spans="1:7" ht="8.25" customHeight="1" x14ac:dyDescent="0.25">
      <c r="A15" s="23"/>
      <c r="B15" s="23"/>
      <c r="C15" s="23"/>
      <c r="D15" s="24"/>
      <c r="E15" s="24"/>
      <c r="F15" s="24"/>
      <c r="G15" s="24"/>
    </row>
    <row r="16" spans="1:7" ht="31.5" customHeight="1" x14ac:dyDescent="0.25">
      <c r="A16" s="217" t="s">
        <v>23</v>
      </c>
      <c r="B16" s="265" t="s">
        <v>1</v>
      </c>
      <c r="C16" s="266"/>
      <c r="D16" s="265" t="s">
        <v>2</v>
      </c>
      <c r="E16" s="266"/>
      <c r="F16" s="267" t="s">
        <v>3</v>
      </c>
      <c r="G16" s="268"/>
    </row>
    <row r="17" spans="1:7" ht="15" x14ac:dyDescent="0.2">
      <c r="A17" s="218"/>
      <c r="B17" s="3" t="s">
        <v>4</v>
      </c>
      <c r="C17" s="4" t="s">
        <v>5</v>
      </c>
      <c r="D17" s="5" t="s">
        <v>4</v>
      </c>
      <c r="E17" s="5" t="s">
        <v>5</v>
      </c>
      <c r="F17" s="5" t="s">
        <v>4</v>
      </c>
      <c r="G17" s="5" t="s">
        <v>5</v>
      </c>
    </row>
    <row r="18" spans="1:7" ht="15.75" x14ac:dyDescent="0.25">
      <c r="A18" s="6" t="s">
        <v>193</v>
      </c>
      <c r="B18" s="13">
        <f>SUM(B19:B22)</f>
        <v>400</v>
      </c>
      <c r="C18" s="14">
        <f t="shared" ref="C18:G18" si="4">SUM(C19:C22)</f>
        <v>7459000</v>
      </c>
      <c r="D18" s="13">
        <f t="shared" si="4"/>
        <v>-98</v>
      </c>
      <c r="E18" s="14">
        <f t="shared" si="4"/>
        <v>-1399564</v>
      </c>
      <c r="F18" s="13">
        <f t="shared" si="4"/>
        <v>302</v>
      </c>
      <c r="G18" s="14">
        <f t="shared" si="4"/>
        <v>6059436</v>
      </c>
    </row>
    <row r="19" spans="1:7" ht="15.75" x14ac:dyDescent="0.25">
      <c r="A19" s="7" t="s">
        <v>6</v>
      </c>
      <c r="B19" s="8">
        <v>101</v>
      </c>
      <c r="C19" s="9">
        <v>1864750</v>
      </c>
      <c r="D19" s="10">
        <v>-48</v>
      </c>
      <c r="E19" s="11">
        <v>-855186</v>
      </c>
      <c r="F19" s="12">
        <f t="shared" ref="F19:G22" si="5">B19+D19</f>
        <v>53</v>
      </c>
      <c r="G19" s="11">
        <f t="shared" si="5"/>
        <v>1009564</v>
      </c>
    </row>
    <row r="20" spans="1:7" ht="15.75" x14ac:dyDescent="0.25">
      <c r="A20" s="7" t="s">
        <v>7</v>
      </c>
      <c r="B20" s="8">
        <v>101</v>
      </c>
      <c r="C20" s="9">
        <v>1864750</v>
      </c>
      <c r="D20" s="10">
        <v>-17</v>
      </c>
      <c r="E20" s="11">
        <v>-248710</v>
      </c>
      <c r="F20" s="12">
        <f t="shared" si="5"/>
        <v>84</v>
      </c>
      <c r="G20" s="11">
        <f t="shared" si="5"/>
        <v>1616040</v>
      </c>
    </row>
    <row r="21" spans="1:7" ht="15.75" x14ac:dyDescent="0.25">
      <c r="A21" s="7" t="s">
        <v>8</v>
      </c>
      <c r="B21" s="8">
        <v>101</v>
      </c>
      <c r="C21" s="9">
        <v>1904533</v>
      </c>
      <c r="D21" s="10">
        <v>-33</v>
      </c>
      <c r="E21" s="11">
        <v>-295668</v>
      </c>
      <c r="F21" s="12">
        <f t="shared" si="5"/>
        <v>68</v>
      </c>
      <c r="G21" s="11">
        <f t="shared" si="5"/>
        <v>1608865</v>
      </c>
    </row>
    <row r="22" spans="1:7" ht="15.75" x14ac:dyDescent="0.25">
      <c r="A22" s="7" t="s">
        <v>9</v>
      </c>
      <c r="B22" s="8">
        <v>97</v>
      </c>
      <c r="C22" s="9">
        <v>1824967</v>
      </c>
      <c r="D22" s="10">
        <v>0</v>
      </c>
      <c r="E22" s="11">
        <v>0</v>
      </c>
      <c r="F22" s="12">
        <f t="shared" si="5"/>
        <v>97</v>
      </c>
      <c r="G22" s="11">
        <f t="shared" si="5"/>
        <v>1824967</v>
      </c>
    </row>
    <row r="23" spans="1:7" ht="31.5" x14ac:dyDescent="0.25">
      <c r="A23" s="6" t="s">
        <v>22</v>
      </c>
      <c r="B23" s="13">
        <f>SUM(B24:B27)</f>
        <v>4412</v>
      </c>
      <c r="C23" s="14">
        <f t="shared" ref="C23:G23" si="6">SUM(C24:C27)</f>
        <v>38887000</v>
      </c>
      <c r="D23" s="13">
        <f t="shared" si="6"/>
        <v>251</v>
      </c>
      <c r="E23" s="13">
        <f t="shared" si="6"/>
        <v>1399564</v>
      </c>
      <c r="F23" s="13">
        <f t="shared" si="6"/>
        <v>4663</v>
      </c>
      <c r="G23" s="14">
        <f t="shared" si="6"/>
        <v>40286564</v>
      </c>
    </row>
    <row r="24" spans="1:7" ht="15.75" x14ac:dyDescent="0.25">
      <c r="A24" s="7" t="s">
        <v>6</v>
      </c>
      <c r="B24" s="8">
        <v>1103</v>
      </c>
      <c r="C24" s="9">
        <v>9721750</v>
      </c>
      <c r="D24" s="10">
        <v>0</v>
      </c>
      <c r="E24" s="11">
        <v>0</v>
      </c>
      <c r="F24" s="12">
        <f t="shared" ref="F24:G27" si="7">B24+D24</f>
        <v>1103</v>
      </c>
      <c r="G24" s="11">
        <f t="shared" si="7"/>
        <v>9721750</v>
      </c>
    </row>
    <row r="25" spans="1:7" ht="15.75" x14ac:dyDescent="0.25">
      <c r="A25" s="7" t="s">
        <v>7</v>
      </c>
      <c r="B25" s="8">
        <v>1103</v>
      </c>
      <c r="C25" s="9">
        <v>9721750</v>
      </c>
      <c r="D25" s="10">
        <v>251</v>
      </c>
      <c r="E25" s="11">
        <v>1399564</v>
      </c>
      <c r="F25" s="12">
        <f t="shared" si="7"/>
        <v>1354</v>
      </c>
      <c r="G25" s="11">
        <f t="shared" si="7"/>
        <v>11121314</v>
      </c>
    </row>
    <row r="26" spans="1:7" ht="15.75" x14ac:dyDescent="0.25">
      <c r="A26" s="7" t="s">
        <v>8</v>
      </c>
      <c r="B26" s="8">
        <v>1103</v>
      </c>
      <c r="C26" s="9">
        <v>9721750</v>
      </c>
      <c r="D26" s="10">
        <v>0</v>
      </c>
      <c r="E26" s="11">
        <v>0</v>
      </c>
      <c r="F26" s="12">
        <f t="shared" si="7"/>
        <v>1103</v>
      </c>
      <c r="G26" s="11">
        <f t="shared" si="7"/>
        <v>9721750</v>
      </c>
    </row>
    <row r="27" spans="1:7" ht="15.75" x14ac:dyDescent="0.25">
      <c r="A27" s="7" t="s">
        <v>9</v>
      </c>
      <c r="B27" s="8">
        <v>1103</v>
      </c>
      <c r="C27" s="9">
        <v>9721750</v>
      </c>
      <c r="D27" s="10">
        <v>0</v>
      </c>
      <c r="E27" s="11">
        <v>0</v>
      </c>
      <c r="F27" s="12">
        <f t="shared" si="7"/>
        <v>1103</v>
      </c>
      <c r="G27" s="11">
        <f t="shared" si="7"/>
        <v>9721750</v>
      </c>
    </row>
  </sheetData>
  <mergeCells count="10">
    <mergeCell ref="A16:A17"/>
    <mergeCell ref="B16:C16"/>
    <mergeCell ref="D16:E16"/>
    <mergeCell ref="F16:G16"/>
    <mergeCell ref="D1:G1"/>
    <mergeCell ref="A2:G2"/>
    <mergeCell ref="A3:A4"/>
    <mergeCell ref="B3:C3"/>
    <mergeCell ref="D3:E3"/>
    <mergeCell ref="F3:G3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8"/>
  <sheetViews>
    <sheetView view="pageBreakPreview" topLeftCell="A40" zoomScale="106" zoomScaleNormal="100" zoomScaleSheetLayoutView="106" workbookViewId="0">
      <selection activeCell="F70" sqref="F70"/>
    </sheetView>
  </sheetViews>
  <sheetFormatPr defaultColWidth="10.6640625" defaultRowHeight="11.25" outlineLevelRow="2" x14ac:dyDescent="0.2"/>
  <cols>
    <col min="1" max="1" width="46.6640625" style="1" customWidth="1"/>
    <col min="2" max="2" width="16.1640625" customWidth="1"/>
    <col min="3" max="3" width="32.1640625" customWidth="1"/>
  </cols>
  <sheetData>
    <row r="1" spans="1:3" ht="49.5" customHeight="1" x14ac:dyDescent="0.25">
      <c r="A1" s="2"/>
      <c r="B1" s="224" t="s">
        <v>218</v>
      </c>
      <c r="C1" s="224"/>
    </row>
    <row r="2" spans="1:3" ht="103.5" customHeight="1" x14ac:dyDescent="0.2">
      <c r="A2" s="225" t="s">
        <v>24</v>
      </c>
      <c r="B2" s="225"/>
      <c r="C2" s="225"/>
    </row>
    <row r="3" spans="1:3" s="1" customFormat="1" ht="31.5" customHeight="1" x14ac:dyDescent="0.2">
      <c r="A3" s="217" t="s">
        <v>14</v>
      </c>
      <c r="B3" s="219" t="s">
        <v>3</v>
      </c>
      <c r="C3" s="220"/>
    </row>
    <row r="4" spans="1:3" ht="19.5" customHeight="1" x14ac:dyDescent="0.2">
      <c r="A4" s="218"/>
      <c r="B4" s="5" t="s">
        <v>4</v>
      </c>
      <c r="C4" s="5" t="s">
        <v>5</v>
      </c>
    </row>
    <row r="5" spans="1:3" ht="24" customHeight="1" outlineLevel="1" x14ac:dyDescent="0.2">
      <c r="A5" s="6" t="s">
        <v>13</v>
      </c>
      <c r="B5" s="21">
        <v>40</v>
      </c>
      <c r="C5" s="22">
        <v>4904312</v>
      </c>
    </row>
    <row r="6" spans="1:3" ht="15.75" outlineLevel="2" x14ac:dyDescent="0.25">
      <c r="A6" s="15" t="s">
        <v>6</v>
      </c>
      <c r="B6" s="17">
        <v>9</v>
      </c>
      <c r="C6" s="16">
        <v>1110684</v>
      </c>
    </row>
    <row r="7" spans="1:3" ht="12.75" outlineLevel="2" x14ac:dyDescent="0.2">
      <c r="A7" s="18" t="s">
        <v>17</v>
      </c>
      <c r="B7" s="19">
        <v>1</v>
      </c>
      <c r="C7" s="20">
        <v>115872</v>
      </c>
    </row>
    <row r="8" spans="1:3" ht="12.75" outlineLevel="2" x14ac:dyDescent="0.2">
      <c r="A8" s="18" t="s">
        <v>10</v>
      </c>
      <c r="B8" s="19">
        <v>1</v>
      </c>
      <c r="C8" s="20">
        <v>150674</v>
      </c>
    </row>
    <row r="9" spans="1:3" ht="12.75" outlineLevel="2" x14ac:dyDescent="0.2">
      <c r="A9" s="18" t="s">
        <v>0</v>
      </c>
      <c r="B9" s="19">
        <v>1</v>
      </c>
      <c r="C9" s="20">
        <v>119090</v>
      </c>
    </row>
    <row r="10" spans="1:3" ht="12.75" outlineLevel="2" x14ac:dyDescent="0.2">
      <c r="A10" s="18" t="s">
        <v>11</v>
      </c>
      <c r="B10" s="19">
        <v>2</v>
      </c>
      <c r="C10" s="20">
        <v>196058</v>
      </c>
    </row>
    <row r="11" spans="1:3" ht="12.75" outlineLevel="2" x14ac:dyDescent="0.2">
      <c r="A11" s="18" t="s">
        <v>12</v>
      </c>
      <c r="B11" s="19">
        <v>4</v>
      </c>
      <c r="C11" s="20">
        <v>528990</v>
      </c>
    </row>
    <row r="12" spans="1:3" ht="15.75" outlineLevel="2" x14ac:dyDescent="0.25">
      <c r="A12" s="15" t="s">
        <v>7</v>
      </c>
      <c r="B12" s="17">
        <v>16</v>
      </c>
      <c r="C12" s="16">
        <v>1909607</v>
      </c>
    </row>
    <row r="13" spans="1:3" ht="12.75" outlineLevel="2" x14ac:dyDescent="0.2">
      <c r="A13" s="18" t="s">
        <v>17</v>
      </c>
      <c r="B13" s="19">
        <v>1</v>
      </c>
      <c r="C13" s="20">
        <v>102153</v>
      </c>
    </row>
    <row r="14" spans="1:3" ht="12.75" outlineLevel="2" x14ac:dyDescent="0.2">
      <c r="A14" s="18" t="s">
        <v>10</v>
      </c>
      <c r="B14" s="19">
        <v>5</v>
      </c>
      <c r="C14" s="20">
        <v>560775</v>
      </c>
    </row>
    <row r="15" spans="1:3" ht="12.75" outlineLevel="2" x14ac:dyDescent="0.2">
      <c r="A15" s="18" t="s">
        <v>0</v>
      </c>
      <c r="B15" s="19">
        <v>1</v>
      </c>
      <c r="C15" s="20">
        <v>127622</v>
      </c>
    </row>
    <row r="16" spans="1:3" ht="12.75" outlineLevel="2" x14ac:dyDescent="0.2">
      <c r="A16" s="18" t="s">
        <v>11</v>
      </c>
      <c r="B16" s="19">
        <v>2</v>
      </c>
      <c r="C16" s="20">
        <v>297366</v>
      </c>
    </row>
    <row r="17" spans="1:3" ht="12.75" outlineLevel="2" x14ac:dyDescent="0.2">
      <c r="A17" s="18" t="s">
        <v>12</v>
      </c>
      <c r="B17" s="19">
        <v>7</v>
      </c>
      <c r="C17" s="20">
        <v>821691</v>
      </c>
    </row>
    <row r="18" spans="1:3" ht="15.75" outlineLevel="2" x14ac:dyDescent="0.25">
      <c r="A18" s="15" t="s">
        <v>8</v>
      </c>
      <c r="B18" s="17">
        <v>10</v>
      </c>
      <c r="C18" s="16">
        <v>1422136</v>
      </c>
    </row>
    <row r="19" spans="1:3" ht="15.75" outlineLevel="2" x14ac:dyDescent="0.25">
      <c r="A19" s="15" t="s">
        <v>9</v>
      </c>
      <c r="B19" s="17">
        <v>5</v>
      </c>
      <c r="C19" s="16">
        <v>461885</v>
      </c>
    </row>
    <row r="20" spans="1:3" ht="12.75" outlineLevel="2" x14ac:dyDescent="0.2">
      <c r="A20" s="18" t="s">
        <v>17</v>
      </c>
      <c r="B20" s="19">
        <v>1</v>
      </c>
      <c r="C20" s="20">
        <v>117638</v>
      </c>
    </row>
    <row r="21" spans="1:3" ht="12.75" outlineLevel="2" x14ac:dyDescent="0.2">
      <c r="A21" s="18" t="s">
        <v>10</v>
      </c>
      <c r="B21" s="19">
        <v>1</v>
      </c>
      <c r="C21" s="20">
        <v>37047</v>
      </c>
    </row>
    <row r="22" spans="1:3" ht="12.75" outlineLevel="2" x14ac:dyDescent="0.2">
      <c r="A22" s="18" t="s">
        <v>0</v>
      </c>
      <c r="B22" s="19">
        <v>1</v>
      </c>
      <c r="C22" s="20">
        <v>119088</v>
      </c>
    </row>
    <row r="23" spans="1:3" ht="12.75" outlineLevel="2" x14ac:dyDescent="0.2">
      <c r="A23" s="18" t="s">
        <v>12</v>
      </c>
      <c r="B23" s="19">
        <v>2</v>
      </c>
      <c r="C23" s="20">
        <v>188112</v>
      </c>
    </row>
    <row r="24" spans="1:3" ht="7.5" customHeight="1" outlineLevel="2" x14ac:dyDescent="0.25">
      <c r="A24" s="221"/>
      <c r="B24" s="222"/>
      <c r="C24" s="223"/>
    </row>
    <row r="25" spans="1:3" ht="39" customHeight="1" outlineLevel="2" x14ac:dyDescent="0.2">
      <c r="A25" s="217" t="s">
        <v>15</v>
      </c>
      <c r="B25" s="219" t="s">
        <v>3</v>
      </c>
      <c r="C25" s="220"/>
    </row>
    <row r="26" spans="1:3" ht="16.5" customHeight="1" outlineLevel="2" x14ac:dyDescent="0.2">
      <c r="A26" s="218"/>
      <c r="B26" s="5" t="s">
        <v>4</v>
      </c>
      <c r="C26" s="5" t="s">
        <v>5</v>
      </c>
    </row>
    <row r="27" spans="1:3" ht="24.75" customHeight="1" outlineLevel="2" x14ac:dyDescent="0.2">
      <c r="A27" s="6" t="s">
        <v>16</v>
      </c>
      <c r="B27" s="21">
        <v>850</v>
      </c>
      <c r="C27" s="22">
        <v>3697000</v>
      </c>
    </row>
    <row r="28" spans="1:3" ht="15.75" outlineLevel="2" x14ac:dyDescent="0.25">
      <c r="A28" s="15" t="s">
        <v>6</v>
      </c>
      <c r="B28" s="17">
        <v>214</v>
      </c>
      <c r="C28" s="16">
        <v>924250</v>
      </c>
    </row>
    <row r="29" spans="1:3" ht="15.75" outlineLevel="2" x14ac:dyDescent="0.25">
      <c r="A29" s="15" t="s">
        <v>7</v>
      </c>
      <c r="B29" s="17">
        <v>239</v>
      </c>
      <c r="C29" s="16">
        <v>1141934</v>
      </c>
    </row>
    <row r="30" spans="1:3" ht="12.75" outlineLevel="2" x14ac:dyDescent="0.2">
      <c r="A30" s="18" t="s">
        <v>17</v>
      </c>
      <c r="B30" s="19">
        <v>111</v>
      </c>
      <c r="C30" s="20">
        <v>528619</v>
      </c>
    </row>
    <row r="31" spans="1:3" ht="12.75" outlineLevel="2" x14ac:dyDescent="0.2">
      <c r="A31" s="18" t="s">
        <v>10</v>
      </c>
      <c r="B31" s="19">
        <v>22</v>
      </c>
      <c r="C31" s="20">
        <v>107502</v>
      </c>
    </row>
    <row r="32" spans="1:3" ht="12.75" outlineLevel="2" x14ac:dyDescent="0.2">
      <c r="A32" s="18" t="s">
        <v>0</v>
      </c>
      <c r="B32" s="19">
        <v>8</v>
      </c>
      <c r="C32" s="20">
        <v>35103</v>
      </c>
    </row>
    <row r="33" spans="1:3" ht="12.75" outlineLevel="2" x14ac:dyDescent="0.2">
      <c r="A33" s="18" t="s">
        <v>11</v>
      </c>
      <c r="B33" s="19">
        <v>69</v>
      </c>
      <c r="C33" s="20">
        <v>326779</v>
      </c>
    </row>
    <row r="34" spans="1:3" ht="12.75" outlineLevel="2" x14ac:dyDescent="0.2">
      <c r="A34" s="18" t="s">
        <v>12</v>
      </c>
      <c r="B34" s="19">
        <v>29</v>
      </c>
      <c r="C34" s="20">
        <v>143931</v>
      </c>
    </row>
    <row r="35" spans="1:3" ht="15.75" outlineLevel="2" x14ac:dyDescent="0.25">
      <c r="A35" s="15" t="s">
        <v>8</v>
      </c>
      <c r="B35" s="17">
        <v>211</v>
      </c>
      <c r="C35" s="16">
        <v>891093</v>
      </c>
    </row>
    <row r="36" spans="1:3" ht="15.75" outlineLevel="2" x14ac:dyDescent="0.25">
      <c r="A36" s="15" t="s">
        <v>9</v>
      </c>
      <c r="B36" s="17">
        <v>186</v>
      </c>
      <c r="C36" s="16">
        <v>739723</v>
      </c>
    </row>
    <row r="37" spans="1:3" ht="12.75" x14ac:dyDescent="0.2">
      <c r="A37" s="18" t="s">
        <v>17</v>
      </c>
      <c r="B37" s="19">
        <v>100</v>
      </c>
      <c r="C37" s="20">
        <v>400990</v>
      </c>
    </row>
    <row r="38" spans="1:3" ht="12.75" x14ac:dyDescent="0.2">
      <c r="A38" s="18" t="s">
        <v>10</v>
      </c>
      <c r="B38" s="19">
        <v>13</v>
      </c>
      <c r="C38" s="20">
        <v>55354</v>
      </c>
    </row>
    <row r="39" spans="1:3" ht="12.75" x14ac:dyDescent="0.2">
      <c r="A39" s="18" t="s">
        <v>0</v>
      </c>
      <c r="B39" s="19">
        <v>4</v>
      </c>
      <c r="C39" s="20">
        <v>17752</v>
      </c>
    </row>
    <row r="40" spans="1:3" ht="12.75" x14ac:dyDescent="0.2">
      <c r="A40" s="18" t="s">
        <v>11</v>
      </c>
      <c r="B40" s="19">
        <v>40</v>
      </c>
      <c r="C40" s="20">
        <v>156669</v>
      </c>
    </row>
    <row r="41" spans="1:3" ht="12.75" x14ac:dyDescent="0.2">
      <c r="A41" s="18" t="s">
        <v>12</v>
      </c>
      <c r="B41" s="19">
        <v>29</v>
      </c>
      <c r="C41" s="20">
        <v>108958</v>
      </c>
    </row>
    <row r="42" spans="1:3" ht="7.5" customHeight="1" x14ac:dyDescent="0.25">
      <c r="A42" s="221"/>
      <c r="B42" s="222"/>
      <c r="C42" s="223"/>
    </row>
    <row r="43" spans="1:3" ht="34.5" customHeight="1" x14ac:dyDescent="0.2">
      <c r="A43" s="217" t="s">
        <v>18</v>
      </c>
      <c r="B43" s="219" t="s">
        <v>3</v>
      </c>
      <c r="C43" s="220"/>
    </row>
    <row r="44" spans="1:3" ht="15" x14ac:dyDescent="0.2">
      <c r="A44" s="218"/>
      <c r="B44" s="5" t="s">
        <v>4</v>
      </c>
      <c r="C44" s="5" t="s">
        <v>5</v>
      </c>
    </row>
    <row r="45" spans="1:3" ht="31.5" x14ac:dyDescent="0.2">
      <c r="A45" s="6" t="s">
        <v>20</v>
      </c>
      <c r="B45" s="21">
        <v>20745</v>
      </c>
      <c r="C45" s="22">
        <v>32328267</v>
      </c>
    </row>
    <row r="46" spans="1:3" ht="15.75" x14ac:dyDescent="0.25">
      <c r="A46" s="15" t="s">
        <v>6</v>
      </c>
      <c r="B46" s="17">
        <v>6240</v>
      </c>
      <c r="C46" s="16">
        <v>9859901</v>
      </c>
    </row>
    <row r="47" spans="1:3" ht="15.75" x14ac:dyDescent="0.25">
      <c r="A47" s="15" t="s">
        <v>7</v>
      </c>
      <c r="B47" s="17">
        <v>6092</v>
      </c>
      <c r="C47" s="16">
        <v>9489379</v>
      </c>
    </row>
    <row r="48" spans="1:3" ht="12.75" x14ac:dyDescent="0.2">
      <c r="A48" s="18" t="s">
        <v>17</v>
      </c>
      <c r="B48" s="19">
        <v>436</v>
      </c>
      <c r="C48" s="20">
        <v>657590</v>
      </c>
    </row>
    <row r="49" spans="1:3" ht="12.75" x14ac:dyDescent="0.2">
      <c r="A49" s="18" t="s">
        <v>10</v>
      </c>
      <c r="B49" s="19">
        <v>218</v>
      </c>
      <c r="C49" s="20">
        <v>322269</v>
      </c>
    </row>
    <row r="50" spans="1:3" ht="12.75" x14ac:dyDescent="0.2">
      <c r="A50" s="18" t="s">
        <v>0</v>
      </c>
      <c r="B50" s="19">
        <v>142</v>
      </c>
      <c r="C50" s="20">
        <v>217668</v>
      </c>
    </row>
    <row r="51" spans="1:3" ht="12.75" x14ac:dyDescent="0.2">
      <c r="A51" s="18" t="s">
        <v>11</v>
      </c>
      <c r="B51" s="19">
        <v>609</v>
      </c>
      <c r="C51" s="20">
        <v>914339</v>
      </c>
    </row>
    <row r="52" spans="1:3" ht="12.75" x14ac:dyDescent="0.2">
      <c r="A52" s="18" t="s">
        <v>12</v>
      </c>
      <c r="B52" s="19">
        <v>4687</v>
      </c>
      <c r="C52" s="20">
        <v>7377513</v>
      </c>
    </row>
    <row r="53" spans="1:3" ht="15.75" x14ac:dyDescent="0.25">
      <c r="A53" s="15" t="s">
        <v>8</v>
      </c>
      <c r="B53" s="17">
        <v>4865</v>
      </c>
      <c r="C53" s="16">
        <v>7580979</v>
      </c>
    </row>
    <row r="54" spans="1:3" ht="15.75" x14ac:dyDescent="0.25">
      <c r="A54" s="15" t="s">
        <v>9</v>
      </c>
      <c r="B54" s="17">
        <v>3548</v>
      </c>
      <c r="C54" s="16">
        <v>5398008</v>
      </c>
    </row>
    <row r="55" spans="1:3" ht="12.75" x14ac:dyDescent="0.2">
      <c r="A55" s="18" t="s">
        <v>17</v>
      </c>
      <c r="B55" s="19">
        <v>183</v>
      </c>
      <c r="C55" s="20">
        <v>299928</v>
      </c>
    </row>
    <row r="56" spans="1:3" ht="12.75" x14ac:dyDescent="0.2">
      <c r="A56" s="18" t="s">
        <v>10</v>
      </c>
      <c r="B56" s="19">
        <v>119</v>
      </c>
      <c r="C56" s="20">
        <v>197078</v>
      </c>
    </row>
    <row r="57" spans="1:3" ht="12.75" x14ac:dyDescent="0.2">
      <c r="A57" s="18" t="s">
        <v>0</v>
      </c>
      <c r="B57" s="19">
        <v>82</v>
      </c>
      <c r="C57" s="20">
        <v>130401</v>
      </c>
    </row>
    <row r="58" spans="1:3" ht="12.75" x14ac:dyDescent="0.2">
      <c r="A58" s="18" t="s">
        <v>11</v>
      </c>
      <c r="B58" s="19">
        <v>396</v>
      </c>
      <c r="C58" s="20">
        <v>634724</v>
      </c>
    </row>
    <row r="59" spans="1:3" ht="12.75" x14ac:dyDescent="0.2">
      <c r="A59" s="18" t="s">
        <v>12</v>
      </c>
      <c r="B59" s="19">
        <v>2768</v>
      </c>
      <c r="C59" s="20">
        <v>4135877</v>
      </c>
    </row>
    <row r="60" spans="1:3" ht="22.5" customHeight="1" x14ac:dyDescent="0.2">
      <c r="A60" s="6" t="s">
        <v>256</v>
      </c>
      <c r="B60" s="21">
        <f>B61+B62+B66+B67</f>
        <v>40</v>
      </c>
      <c r="C60" s="22">
        <f>C61+C62+C66+C67</f>
        <v>4119831.2</v>
      </c>
    </row>
    <row r="61" spans="1:3" ht="15.75" x14ac:dyDescent="0.25">
      <c r="A61" s="15" t="s">
        <v>6</v>
      </c>
      <c r="B61" s="17">
        <v>10</v>
      </c>
      <c r="C61" s="16">
        <v>1029957.8</v>
      </c>
    </row>
    <row r="62" spans="1:3" ht="15.75" x14ac:dyDescent="0.25">
      <c r="A62" s="15" t="s">
        <v>7</v>
      </c>
      <c r="B62" s="17">
        <v>11</v>
      </c>
      <c r="C62" s="16">
        <v>1132953.58</v>
      </c>
    </row>
    <row r="63" spans="1:3" ht="12.75" x14ac:dyDescent="0.2">
      <c r="A63" s="18" t="s">
        <v>0</v>
      </c>
      <c r="B63" s="19">
        <v>1</v>
      </c>
      <c r="C63" s="20">
        <v>102995.78</v>
      </c>
    </row>
    <row r="64" spans="1:3" ht="12.75" x14ac:dyDescent="0.2">
      <c r="A64" s="18" t="s">
        <v>11</v>
      </c>
      <c r="B64" s="19">
        <v>5</v>
      </c>
      <c r="C64" s="20">
        <v>514978.9</v>
      </c>
    </row>
    <row r="65" spans="1:3" ht="12.75" x14ac:dyDescent="0.2">
      <c r="A65" s="18" t="s">
        <v>12</v>
      </c>
      <c r="B65" s="19">
        <v>5</v>
      </c>
      <c r="C65" s="20">
        <v>514978.9</v>
      </c>
    </row>
    <row r="66" spans="1:3" ht="15.75" x14ac:dyDescent="0.25">
      <c r="A66" s="15" t="s">
        <v>8</v>
      </c>
      <c r="B66" s="17">
        <v>10</v>
      </c>
      <c r="C66" s="16">
        <v>1029957.8</v>
      </c>
    </row>
    <row r="67" spans="1:3" ht="15.75" x14ac:dyDescent="0.25">
      <c r="A67" s="15" t="s">
        <v>9</v>
      </c>
      <c r="B67" s="17">
        <v>9</v>
      </c>
      <c r="C67" s="16">
        <v>926962.02</v>
      </c>
    </row>
    <row r="68" spans="1:3" ht="12.75" x14ac:dyDescent="0.2">
      <c r="A68" s="18" t="s">
        <v>17</v>
      </c>
      <c r="B68" s="19">
        <v>2</v>
      </c>
      <c r="C68" s="20">
        <v>205991.56</v>
      </c>
    </row>
    <row r="69" spans="1:3" ht="12.75" x14ac:dyDescent="0.2">
      <c r="A69" s="18" t="s">
        <v>10</v>
      </c>
      <c r="B69" s="19">
        <v>1</v>
      </c>
      <c r="C69" s="20">
        <v>102995.78</v>
      </c>
    </row>
    <row r="70" spans="1:3" ht="12.75" x14ac:dyDescent="0.2">
      <c r="A70" s="18" t="s">
        <v>0</v>
      </c>
      <c r="B70" s="19">
        <v>2</v>
      </c>
      <c r="C70" s="20">
        <v>205991.56</v>
      </c>
    </row>
    <row r="71" spans="1:3" ht="12.75" x14ac:dyDescent="0.2">
      <c r="A71" s="18" t="s">
        <v>11</v>
      </c>
      <c r="B71" s="19">
        <v>2</v>
      </c>
      <c r="C71" s="20">
        <v>205991.56</v>
      </c>
    </row>
    <row r="72" spans="1:3" ht="12.75" x14ac:dyDescent="0.2">
      <c r="A72" s="18" t="s">
        <v>12</v>
      </c>
      <c r="B72" s="19">
        <v>2</v>
      </c>
      <c r="C72" s="20">
        <v>205991.56</v>
      </c>
    </row>
    <row r="73" spans="1:3" ht="8.25" customHeight="1" x14ac:dyDescent="0.25">
      <c r="A73" s="221"/>
      <c r="B73" s="222"/>
      <c r="C73" s="223"/>
    </row>
    <row r="74" spans="1:3" ht="30" customHeight="1" x14ac:dyDescent="0.2">
      <c r="A74" s="217" t="s">
        <v>21</v>
      </c>
      <c r="B74" s="219" t="s">
        <v>3</v>
      </c>
      <c r="C74" s="220"/>
    </row>
    <row r="75" spans="1:3" ht="15" customHeight="1" x14ac:dyDescent="0.2">
      <c r="A75" s="218"/>
      <c r="B75" s="5" t="s">
        <v>4</v>
      </c>
      <c r="C75" s="5" t="s">
        <v>5</v>
      </c>
    </row>
    <row r="76" spans="1:3" ht="15" customHeight="1" x14ac:dyDescent="0.2">
      <c r="A76" s="6" t="s">
        <v>22</v>
      </c>
      <c r="B76" s="21">
        <f>B77+B78+B84+B90</f>
        <v>370</v>
      </c>
      <c r="C76" s="22">
        <f>C77+C78+C84+C90</f>
        <v>3882000</v>
      </c>
    </row>
    <row r="77" spans="1:3" ht="15" customHeight="1" x14ac:dyDescent="0.25">
      <c r="A77" s="15" t="s">
        <v>6</v>
      </c>
      <c r="B77" s="17">
        <v>116</v>
      </c>
      <c r="C77" s="16">
        <v>1611370</v>
      </c>
    </row>
    <row r="78" spans="1:3" ht="15" customHeight="1" x14ac:dyDescent="0.25">
      <c r="A78" s="15" t="s">
        <v>7</v>
      </c>
      <c r="B78" s="17">
        <v>123</v>
      </c>
      <c r="C78" s="16">
        <v>1723229</v>
      </c>
    </row>
    <row r="79" spans="1:3" ht="15" customHeight="1" x14ac:dyDescent="0.2">
      <c r="A79" s="18" t="s">
        <v>17</v>
      </c>
      <c r="B79" s="19">
        <v>23</v>
      </c>
      <c r="C79" s="20">
        <v>301943</v>
      </c>
    </row>
    <row r="80" spans="1:3" ht="15" customHeight="1" x14ac:dyDescent="0.2">
      <c r="A80" s="18" t="s">
        <v>10</v>
      </c>
      <c r="B80" s="19">
        <v>12</v>
      </c>
      <c r="C80" s="20">
        <v>159761</v>
      </c>
    </row>
    <row r="81" spans="1:3" ht="15" customHeight="1" x14ac:dyDescent="0.2">
      <c r="A81" s="18" t="s">
        <v>0</v>
      </c>
      <c r="B81" s="19">
        <v>1</v>
      </c>
      <c r="C81" s="20">
        <v>15727</v>
      </c>
    </row>
    <row r="82" spans="1:3" ht="15" customHeight="1" x14ac:dyDescent="0.2">
      <c r="A82" s="18" t="s">
        <v>11</v>
      </c>
      <c r="B82" s="19">
        <v>15</v>
      </c>
      <c r="C82" s="20">
        <v>210550</v>
      </c>
    </row>
    <row r="83" spans="1:3" ht="15" customHeight="1" x14ac:dyDescent="0.2">
      <c r="A83" s="18" t="s">
        <v>12</v>
      </c>
      <c r="B83" s="19">
        <v>72</v>
      </c>
      <c r="C83" s="20">
        <v>1035248</v>
      </c>
    </row>
    <row r="84" spans="1:3" ht="15" customHeight="1" x14ac:dyDescent="0.25">
      <c r="A84" s="15" t="s">
        <v>8</v>
      </c>
      <c r="B84" s="17">
        <v>74</v>
      </c>
      <c r="C84" s="16">
        <v>477401</v>
      </c>
    </row>
    <row r="85" spans="1:3" ht="15" customHeight="1" x14ac:dyDescent="0.2">
      <c r="A85" s="18" t="s">
        <v>17</v>
      </c>
      <c r="B85" s="19">
        <v>14</v>
      </c>
      <c r="C85" s="20">
        <v>109395</v>
      </c>
    </row>
    <row r="86" spans="1:3" ht="15" customHeight="1" x14ac:dyDescent="0.2">
      <c r="A86" s="18" t="s">
        <v>10</v>
      </c>
      <c r="B86" s="19">
        <v>10</v>
      </c>
      <c r="C86" s="20">
        <v>79696</v>
      </c>
    </row>
    <row r="87" spans="1:3" ht="15" customHeight="1" x14ac:dyDescent="0.2">
      <c r="A87" s="18" t="s">
        <v>0</v>
      </c>
      <c r="B87" s="19">
        <v>5</v>
      </c>
      <c r="C87" s="20">
        <v>47213</v>
      </c>
    </row>
    <row r="88" spans="1:3" ht="15" customHeight="1" x14ac:dyDescent="0.2">
      <c r="A88" s="18" t="s">
        <v>11</v>
      </c>
      <c r="B88" s="19">
        <v>14</v>
      </c>
      <c r="C88" s="20">
        <v>105076</v>
      </c>
    </row>
    <row r="89" spans="1:3" ht="15" customHeight="1" x14ac:dyDescent="0.2">
      <c r="A89" s="18" t="s">
        <v>12</v>
      </c>
      <c r="B89" s="19">
        <v>31</v>
      </c>
      <c r="C89" s="20">
        <v>136021</v>
      </c>
    </row>
    <row r="90" spans="1:3" ht="15" customHeight="1" x14ac:dyDescent="0.25">
      <c r="A90" s="15" t="s">
        <v>9</v>
      </c>
      <c r="B90" s="17">
        <v>57</v>
      </c>
      <c r="C90" s="16">
        <v>70000</v>
      </c>
    </row>
    <row r="91" spans="1:3" ht="31.5" x14ac:dyDescent="0.2">
      <c r="A91" s="6" t="s">
        <v>255</v>
      </c>
      <c r="B91" s="21">
        <f>B92+B93+B99+B105</f>
        <v>250</v>
      </c>
      <c r="C91" s="22">
        <f>C92+C93+C99+C105</f>
        <v>31255580</v>
      </c>
    </row>
    <row r="92" spans="1:3" ht="15.75" x14ac:dyDescent="0.25">
      <c r="A92" s="15" t="s">
        <v>6</v>
      </c>
      <c r="B92" s="17">
        <v>35</v>
      </c>
      <c r="C92" s="16">
        <v>4375781.2</v>
      </c>
    </row>
    <row r="93" spans="1:3" ht="15.75" x14ac:dyDescent="0.25">
      <c r="A93" s="15" t="s">
        <v>7</v>
      </c>
      <c r="B93" s="17">
        <v>136</v>
      </c>
      <c r="C93" s="16">
        <v>17003035.52</v>
      </c>
    </row>
    <row r="94" spans="1:3" ht="12.75" x14ac:dyDescent="0.2">
      <c r="A94" s="18" t="s">
        <v>17</v>
      </c>
      <c r="B94" s="19">
        <v>18</v>
      </c>
      <c r="C94" s="20">
        <v>2250401.7599999998</v>
      </c>
    </row>
    <row r="95" spans="1:3" ht="12.75" x14ac:dyDescent="0.2">
      <c r="A95" s="18" t="s">
        <v>10</v>
      </c>
      <c r="B95" s="19">
        <v>11</v>
      </c>
      <c r="C95" s="20">
        <v>1375245.52</v>
      </c>
    </row>
    <row r="96" spans="1:3" ht="12.75" x14ac:dyDescent="0.2">
      <c r="A96" s="18" t="s">
        <v>0</v>
      </c>
      <c r="B96" s="19">
        <v>5</v>
      </c>
      <c r="C96" s="20">
        <v>625111.6</v>
      </c>
    </row>
    <row r="97" spans="1:3" ht="12.75" x14ac:dyDescent="0.2">
      <c r="A97" s="18" t="s">
        <v>11</v>
      </c>
      <c r="B97" s="19">
        <v>30</v>
      </c>
      <c r="C97" s="20">
        <v>3750669.6</v>
      </c>
    </row>
    <row r="98" spans="1:3" ht="12.75" x14ac:dyDescent="0.2">
      <c r="A98" s="18" t="s">
        <v>12</v>
      </c>
      <c r="B98" s="19">
        <v>72</v>
      </c>
      <c r="C98" s="20">
        <v>9001607.0399999991</v>
      </c>
    </row>
    <row r="99" spans="1:3" ht="15.75" x14ac:dyDescent="0.25">
      <c r="A99" s="15" t="s">
        <v>8</v>
      </c>
      <c r="B99" s="17">
        <v>73</v>
      </c>
      <c r="C99" s="16">
        <v>9126629.3599999994</v>
      </c>
    </row>
    <row r="100" spans="1:3" ht="12.75" x14ac:dyDescent="0.2">
      <c r="A100" s="18" t="s">
        <v>17</v>
      </c>
      <c r="B100" s="19">
        <v>14</v>
      </c>
      <c r="C100" s="20">
        <v>1750312.48</v>
      </c>
    </row>
    <row r="101" spans="1:3" ht="12.75" x14ac:dyDescent="0.2">
      <c r="A101" s="18" t="s">
        <v>10</v>
      </c>
      <c r="B101" s="19">
        <v>15</v>
      </c>
      <c r="C101" s="20">
        <v>1875334.8</v>
      </c>
    </row>
    <row r="102" spans="1:3" ht="12.75" x14ac:dyDescent="0.2">
      <c r="A102" s="18" t="s">
        <v>0</v>
      </c>
      <c r="B102" s="19">
        <v>14</v>
      </c>
      <c r="C102" s="20">
        <v>1750312.48</v>
      </c>
    </row>
    <row r="103" spans="1:3" ht="12.75" x14ac:dyDescent="0.2">
      <c r="A103" s="18" t="s">
        <v>11</v>
      </c>
      <c r="B103" s="19">
        <v>15</v>
      </c>
      <c r="C103" s="20">
        <v>1875334.8</v>
      </c>
    </row>
    <row r="104" spans="1:3" ht="12.75" x14ac:dyDescent="0.2">
      <c r="A104" s="18" t="s">
        <v>12</v>
      </c>
      <c r="B104" s="19">
        <v>15</v>
      </c>
      <c r="C104" s="20">
        <v>1875334.8</v>
      </c>
    </row>
    <row r="105" spans="1:3" ht="15.75" x14ac:dyDescent="0.25">
      <c r="A105" s="15" t="s">
        <v>9</v>
      </c>
      <c r="B105" s="17">
        <v>6</v>
      </c>
      <c r="C105" s="16">
        <v>750133.92</v>
      </c>
    </row>
    <row r="106" spans="1:3" ht="8.25" customHeight="1" x14ac:dyDescent="0.25">
      <c r="A106" s="221"/>
      <c r="B106" s="222"/>
      <c r="C106" s="223"/>
    </row>
    <row r="107" spans="1:3" ht="30.75" customHeight="1" x14ac:dyDescent="0.2">
      <c r="A107" s="217" t="s">
        <v>23</v>
      </c>
      <c r="B107" s="219" t="s">
        <v>3</v>
      </c>
      <c r="C107" s="220"/>
    </row>
    <row r="108" spans="1:3" ht="15" x14ac:dyDescent="0.2">
      <c r="A108" s="218"/>
      <c r="B108" s="5" t="s">
        <v>4</v>
      </c>
      <c r="C108" s="5" t="s">
        <v>5</v>
      </c>
    </row>
    <row r="109" spans="1:3" ht="31.5" x14ac:dyDescent="0.2">
      <c r="A109" s="6" t="s">
        <v>20</v>
      </c>
      <c r="B109" s="21">
        <f>B110+B111+B118+B117</f>
        <v>23981</v>
      </c>
      <c r="C109" s="22">
        <f>C110+C111+C118+C117</f>
        <v>35181666</v>
      </c>
    </row>
    <row r="110" spans="1:3" ht="15.75" x14ac:dyDescent="0.25">
      <c r="A110" s="15" t="s">
        <v>6</v>
      </c>
      <c r="B110" s="17">
        <v>8212</v>
      </c>
      <c r="C110" s="16">
        <v>11504511</v>
      </c>
    </row>
    <row r="111" spans="1:3" ht="15.75" x14ac:dyDescent="0.25">
      <c r="A111" s="15" t="s">
        <v>7</v>
      </c>
      <c r="B111" s="17">
        <v>7287</v>
      </c>
      <c r="C111" s="16">
        <v>10150510</v>
      </c>
    </row>
    <row r="112" spans="1:3" ht="12.75" x14ac:dyDescent="0.2">
      <c r="A112" s="18" t="s">
        <v>17</v>
      </c>
      <c r="B112" s="19">
        <v>663</v>
      </c>
      <c r="C112" s="20">
        <v>908646</v>
      </c>
    </row>
    <row r="113" spans="1:3" ht="12.75" x14ac:dyDescent="0.2">
      <c r="A113" s="18" t="s">
        <v>10</v>
      </c>
      <c r="B113" s="19">
        <v>490</v>
      </c>
      <c r="C113" s="20">
        <v>654903</v>
      </c>
    </row>
    <row r="114" spans="1:3" ht="12.75" x14ac:dyDescent="0.2">
      <c r="A114" s="18" t="s">
        <v>0</v>
      </c>
      <c r="B114" s="19">
        <v>488</v>
      </c>
      <c r="C114" s="20">
        <v>653115</v>
      </c>
    </row>
    <row r="115" spans="1:3" ht="12.75" x14ac:dyDescent="0.2">
      <c r="A115" s="18" t="s">
        <v>11</v>
      </c>
      <c r="B115" s="19">
        <v>1484</v>
      </c>
      <c r="C115" s="20">
        <v>1906553</v>
      </c>
    </row>
    <row r="116" spans="1:3" ht="12.75" x14ac:dyDescent="0.2">
      <c r="A116" s="18" t="s">
        <v>12</v>
      </c>
      <c r="B116" s="19">
        <v>4162</v>
      </c>
      <c r="C116" s="20">
        <v>6027293</v>
      </c>
    </row>
    <row r="117" spans="1:3" ht="15.75" x14ac:dyDescent="0.25">
      <c r="A117" s="15" t="s">
        <v>8</v>
      </c>
      <c r="B117" s="17">
        <v>4425</v>
      </c>
      <c r="C117" s="16">
        <v>6761863</v>
      </c>
    </row>
    <row r="118" spans="1:3" ht="15.75" x14ac:dyDescent="0.25">
      <c r="A118" s="15" t="s">
        <v>9</v>
      </c>
      <c r="B118" s="17">
        <v>4057</v>
      </c>
      <c r="C118" s="16">
        <v>6764782</v>
      </c>
    </row>
    <row r="119" spans="1:3" ht="12.75" x14ac:dyDescent="0.2">
      <c r="A119" s="18" t="s">
        <v>17</v>
      </c>
      <c r="B119" s="19">
        <v>314</v>
      </c>
      <c r="C119" s="20">
        <v>548028</v>
      </c>
    </row>
    <row r="120" spans="1:3" ht="12.75" x14ac:dyDescent="0.2">
      <c r="A120" s="18" t="s">
        <v>10</v>
      </c>
      <c r="B120" s="19">
        <v>233</v>
      </c>
      <c r="C120" s="20">
        <v>424257</v>
      </c>
    </row>
    <row r="121" spans="1:3" ht="12.75" x14ac:dyDescent="0.2">
      <c r="A121" s="18" t="s">
        <v>0</v>
      </c>
      <c r="B121" s="19">
        <v>260</v>
      </c>
      <c r="C121" s="20">
        <v>463975</v>
      </c>
    </row>
    <row r="122" spans="1:3" ht="12.75" x14ac:dyDescent="0.2">
      <c r="A122" s="18" t="s">
        <v>11</v>
      </c>
      <c r="B122" s="19">
        <v>616</v>
      </c>
      <c r="C122" s="20">
        <v>1222292</v>
      </c>
    </row>
    <row r="123" spans="1:3" ht="12.75" x14ac:dyDescent="0.2">
      <c r="A123" s="18" t="s">
        <v>12</v>
      </c>
      <c r="B123" s="19">
        <v>2634</v>
      </c>
      <c r="C123" s="20">
        <v>4106230</v>
      </c>
    </row>
    <row r="124" spans="1:3" ht="31.5" x14ac:dyDescent="0.2">
      <c r="A124" s="6" t="s">
        <v>26</v>
      </c>
      <c r="B124" s="21">
        <f>B125+B126+B133+B132</f>
        <v>6383</v>
      </c>
      <c r="C124" s="22">
        <f>C125+C126+C133+C132</f>
        <v>3326885</v>
      </c>
    </row>
    <row r="125" spans="1:3" ht="15.75" x14ac:dyDescent="0.25">
      <c r="A125" s="15" t="s">
        <v>6</v>
      </c>
      <c r="B125" s="17">
        <v>1935</v>
      </c>
      <c r="C125" s="16">
        <v>1019421</v>
      </c>
    </row>
    <row r="126" spans="1:3" ht="15.75" x14ac:dyDescent="0.25">
      <c r="A126" s="15" t="s">
        <v>7</v>
      </c>
      <c r="B126" s="17">
        <v>1878</v>
      </c>
      <c r="C126" s="16">
        <v>920283</v>
      </c>
    </row>
    <row r="127" spans="1:3" ht="12.75" x14ac:dyDescent="0.2">
      <c r="A127" s="18" t="s">
        <v>17</v>
      </c>
      <c r="B127" s="19">
        <v>142</v>
      </c>
      <c r="C127" s="20">
        <v>69643</v>
      </c>
    </row>
    <row r="128" spans="1:3" ht="12.75" x14ac:dyDescent="0.2">
      <c r="A128" s="18" t="s">
        <v>10</v>
      </c>
      <c r="B128" s="19">
        <v>108</v>
      </c>
      <c r="C128" s="20">
        <v>53298</v>
      </c>
    </row>
    <row r="129" spans="1:3" ht="12.75" x14ac:dyDescent="0.2">
      <c r="A129" s="18" t="s">
        <v>0</v>
      </c>
      <c r="B129" s="19">
        <v>127</v>
      </c>
      <c r="C129" s="20">
        <v>63603</v>
      </c>
    </row>
    <row r="130" spans="1:3" ht="12.75" x14ac:dyDescent="0.2">
      <c r="A130" s="18" t="s">
        <v>11</v>
      </c>
      <c r="B130" s="19">
        <v>312</v>
      </c>
      <c r="C130" s="20">
        <v>148169</v>
      </c>
    </row>
    <row r="131" spans="1:3" ht="12.75" x14ac:dyDescent="0.2">
      <c r="A131" s="18" t="s">
        <v>12</v>
      </c>
      <c r="B131" s="19">
        <v>1189</v>
      </c>
      <c r="C131" s="20">
        <v>585570</v>
      </c>
    </row>
    <row r="132" spans="1:3" ht="15.75" x14ac:dyDescent="0.25">
      <c r="A132" s="15" t="s">
        <v>8</v>
      </c>
      <c r="B132" s="17">
        <v>1303</v>
      </c>
      <c r="C132" s="16">
        <v>673662</v>
      </c>
    </row>
    <row r="133" spans="1:3" ht="15.75" x14ac:dyDescent="0.25">
      <c r="A133" s="15" t="s">
        <v>9</v>
      </c>
      <c r="B133" s="17">
        <v>1267</v>
      </c>
      <c r="C133" s="16">
        <v>713519</v>
      </c>
    </row>
    <row r="134" spans="1:3" ht="12.75" x14ac:dyDescent="0.2">
      <c r="A134" s="18" t="s">
        <v>17</v>
      </c>
      <c r="B134" s="19">
        <v>89</v>
      </c>
      <c r="C134" s="20">
        <v>50653</v>
      </c>
    </row>
    <row r="135" spans="1:3" ht="12.75" x14ac:dyDescent="0.2">
      <c r="A135" s="18" t="s">
        <v>10</v>
      </c>
      <c r="B135" s="19">
        <v>61</v>
      </c>
      <c r="C135" s="20">
        <v>34407</v>
      </c>
    </row>
    <row r="136" spans="1:3" ht="12.75" x14ac:dyDescent="0.2">
      <c r="A136" s="18" t="s">
        <v>0</v>
      </c>
      <c r="B136" s="19">
        <v>98</v>
      </c>
      <c r="C136" s="20">
        <v>53006</v>
      </c>
    </row>
    <row r="137" spans="1:3" ht="12.75" x14ac:dyDescent="0.2">
      <c r="A137" s="18" t="s">
        <v>11</v>
      </c>
      <c r="B137" s="19">
        <v>194</v>
      </c>
      <c r="C137" s="20">
        <v>114956</v>
      </c>
    </row>
    <row r="138" spans="1:3" ht="12.75" x14ac:dyDescent="0.2">
      <c r="A138" s="18" t="s">
        <v>12</v>
      </c>
      <c r="B138" s="19">
        <v>825</v>
      </c>
      <c r="C138" s="20">
        <v>460497</v>
      </c>
    </row>
  </sheetData>
  <mergeCells count="16">
    <mergeCell ref="A74:A75"/>
    <mergeCell ref="B74:C74"/>
    <mergeCell ref="A106:C106"/>
    <mergeCell ref="A107:A108"/>
    <mergeCell ref="B107:C107"/>
    <mergeCell ref="B1:C1"/>
    <mergeCell ref="A2:C2"/>
    <mergeCell ref="A3:A4"/>
    <mergeCell ref="B3:C3"/>
    <mergeCell ref="A73:C73"/>
    <mergeCell ref="A43:A44"/>
    <mergeCell ref="B43:C43"/>
    <mergeCell ref="A24:C24"/>
    <mergeCell ref="A25:A26"/>
    <mergeCell ref="B25:C25"/>
    <mergeCell ref="A42:C42"/>
  </mergeCells>
  <pageMargins left="0.7" right="0.7" top="0.75" bottom="0.75" header="0.3" footer="0.3"/>
  <pageSetup paperSize="9" scale="78" orientation="portrait" r:id="rId1"/>
  <rowBreaks count="2" manualBreakCount="2">
    <brk id="59" max="2" man="1"/>
    <brk id="123" max="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BreakPreview" topLeftCell="A40" zoomScale="106" zoomScaleNormal="100" zoomScaleSheetLayoutView="106" workbookViewId="0">
      <selection activeCell="B26" sqref="B26:G26"/>
    </sheetView>
  </sheetViews>
  <sheetFormatPr defaultColWidth="10.6640625" defaultRowHeight="11.25" outlineLevelRow="2" x14ac:dyDescent="0.2"/>
  <cols>
    <col min="1" max="1" width="38.83203125" style="1" customWidth="1"/>
    <col min="2" max="2" width="13.33203125" style="1" customWidth="1"/>
    <col min="3" max="3" width="20.33203125" style="1" bestFit="1" customWidth="1"/>
    <col min="4" max="4" width="11" customWidth="1"/>
    <col min="5" max="5" width="18.83203125" bestFit="1" customWidth="1"/>
    <col min="6" max="6" width="14.83203125" customWidth="1"/>
    <col min="7" max="7" width="20.33203125" bestFit="1" customWidth="1"/>
  </cols>
  <sheetData>
    <row r="1" spans="1:7" ht="39" customHeight="1" x14ac:dyDescent="0.25">
      <c r="A1" s="2"/>
      <c r="B1" s="2"/>
      <c r="C1" s="2"/>
      <c r="D1" s="224" t="s">
        <v>219</v>
      </c>
      <c r="E1" s="224"/>
      <c r="F1" s="224"/>
      <c r="G1" s="224"/>
    </row>
    <row r="2" spans="1:7" ht="92.25" customHeight="1" x14ac:dyDescent="0.2">
      <c r="A2" s="225" t="s">
        <v>24</v>
      </c>
      <c r="B2" s="225"/>
      <c r="C2" s="225"/>
      <c r="D2" s="225"/>
      <c r="E2" s="225"/>
      <c r="F2" s="225"/>
      <c r="G2" s="225"/>
    </row>
    <row r="3" spans="1:7" s="1" customFormat="1" ht="38.25" customHeight="1" x14ac:dyDescent="0.25">
      <c r="A3" s="217" t="s">
        <v>14</v>
      </c>
      <c r="B3" s="265" t="s">
        <v>1</v>
      </c>
      <c r="C3" s="266"/>
      <c r="D3" s="265" t="s">
        <v>2</v>
      </c>
      <c r="E3" s="266"/>
      <c r="F3" s="267" t="s">
        <v>3</v>
      </c>
      <c r="G3" s="268"/>
    </row>
    <row r="4" spans="1:7" ht="19.5" customHeight="1" x14ac:dyDescent="0.2">
      <c r="A4" s="218"/>
      <c r="B4" s="3" t="s">
        <v>4</v>
      </c>
      <c r="C4" s="4" t="s">
        <v>5</v>
      </c>
      <c r="D4" s="5" t="s">
        <v>4</v>
      </c>
      <c r="E4" s="5" t="s">
        <v>5</v>
      </c>
      <c r="F4" s="5" t="s">
        <v>4</v>
      </c>
      <c r="G4" s="5" t="s">
        <v>5</v>
      </c>
    </row>
    <row r="5" spans="1:7" ht="31.5" outlineLevel="1" x14ac:dyDescent="0.25">
      <c r="A5" s="6" t="s">
        <v>13</v>
      </c>
      <c r="B5" s="13">
        <v>40</v>
      </c>
      <c r="C5" s="14">
        <v>4904312</v>
      </c>
      <c r="D5" s="13">
        <f t="shared" ref="D5:E5" si="0">SUM(D6:D9)</f>
        <v>0</v>
      </c>
      <c r="E5" s="13">
        <f t="shared" si="0"/>
        <v>0</v>
      </c>
      <c r="F5" s="13">
        <v>40</v>
      </c>
      <c r="G5" s="14">
        <v>4904312</v>
      </c>
    </row>
    <row r="6" spans="1:7" ht="15.75" outlineLevel="2" x14ac:dyDescent="0.25">
      <c r="A6" s="7" t="s">
        <v>6</v>
      </c>
      <c r="B6" s="8">
        <v>10</v>
      </c>
      <c r="C6" s="9">
        <v>1226079</v>
      </c>
      <c r="D6" s="10">
        <v>-1</v>
      </c>
      <c r="E6" s="11">
        <v>-115395</v>
      </c>
      <c r="F6" s="12">
        <f t="shared" ref="F6:G9" si="1">B6+D6</f>
        <v>9</v>
      </c>
      <c r="G6" s="11">
        <f t="shared" si="1"/>
        <v>1110684</v>
      </c>
    </row>
    <row r="7" spans="1:7" ht="15.75" outlineLevel="2" x14ac:dyDescent="0.25">
      <c r="A7" s="7" t="s">
        <v>7</v>
      </c>
      <c r="B7" s="8">
        <v>10</v>
      </c>
      <c r="C7" s="9">
        <v>1226079</v>
      </c>
      <c r="D7" s="10">
        <v>6</v>
      </c>
      <c r="E7" s="11">
        <v>683528</v>
      </c>
      <c r="F7" s="12">
        <f t="shared" si="1"/>
        <v>16</v>
      </c>
      <c r="G7" s="11">
        <f t="shared" si="1"/>
        <v>1909607</v>
      </c>
    </row>
    <row r="8" spans="1:7" ht="15.75" outlineLevel="2" x14ac:dyDescent="0.25">
      <c r="A8" s="7" t="s">
        <v>8</v>
      </c>
      <c r="B8" s="8">
        <v>10</v>
      </c>
      <c r="C8" s="9">
        <v>1422136</v>
      </c>
      <c r="D8" s="10">
        <v>0</v>
      </c>
      <c r="E8" s="11">
        <v>0</v>
      </c>
      <c r="F8" s="12">
        <f t="shared" si="1"/>
        <v>10</v>
      </c>
      <c r="G8" s="11">
        <f t="shared" si="1"/>
        <v>1422136</v>
      </c>
    </row>
    <row r="9" spans="1:7" ht="15.75" outlineLevel="2" x14ac:dyDescent="0.25">
      <c r="A9" s="7" t="s">
        <v>9</v>
      </c>
      <c r="B9" s="8">
        <v>10</v>
      </c>
      <c r="C9" s="9">
        <v>1030018</v>
      </c>
      <c r="D9" s="10">
        <v>-5</v>
      </c>
      <c r="E9" s="11">
        <v>-568133</v>
      </c>
      <c r="F9" s="12">
        <f t="shared" si="1"/>
        <v>5</v>
      </c>
      <c r="G9" s="11">
        <f t="shared" si="1"/>
        <v>461885</v>
      </c>
    </row>
    <row r="10" spans="1:7" ht="7.5" customHeight="1" outlineLevel="2" x14ac:dyDescent="0.25">
      <c r="A10" s="221"/>
      <c r="B10" s="222"/>
      <c r="C10" s="222"/>
      <c r="D10" s="222"/>
      <c r="E10" s="222"/>
      <c r="F10" s="222"/>
      <c r="G10" s="223"/>
    </row>
    <row r="11" spans="1:7" ht="39" customHeight="1" outlineLevel="2" x14ac:dyDescent="0.25">
      <c r="A11" s="217" t="s">
        <v>15</v>
      </c>
      <c r="B11" s="265" t="s">
        <v>1</v>
      </c>
      <c r="C11" s="266"/>
      <c r="D11" s="265" t="s">
        <v>2</v>
      </c>
      <c r="E11" s="266"/>
      <c r="F11" s="267" t="s">
        <v>3</v>
      </c>
      <c r="G11" s="268"/>
    </row>
    <row r="12" spans="1:7" ht="16.5" customHeight="1" outlineLevel="2" x14ac:dyDescent="0.2">
      <c r="A12" s="218"/>
      <c r="B12" s="3" t="s">
        <v>4</v>
      </c>
      <c r="C12" s="4" t="s">
        <v>5</v>
      </c>
      <c r="D12" s="5" t="s">
        <v>4</v>
      </c>
      <c r="E12" s="5" t="s">
        <v>5</v>
      </c>
      <c r="F12" s="5" t="s">
        <v>4</v>
      </c>
      <c r="G12" s="5" t="s">
        <v>5</v>
      </c>
    </row>
    <row r="13" spans="1:7" ht="31.5" outlineLevel="2" x14ac:dyDescent="0.25">
      <c r="A13" s="6" t="s">
        <v>16</v>
      </c>
      <c r="B13" s="13">
        <v>850</v>
      </c>
      <c r="C13" s="14">
        <v>3697000</v>
      </c>
      <c r="D13" s="13">
        <f t="shared" ref="D13:E13" si="2">SUM(D14:D17)</f>
        <v>0</v>
      </c>
      <c r="E13" s="13">
        <f t="shared" si="2"/>
        <v>0</v>
      </c>
      <c r="F13" s="13">
        <v>850</v>
      </c>
      <c r="G13" s="14">
        <v>3697000</v>
      </c>
    </row>
    <row r="14" spans="1:7" ht="15.75" outlineLevel="2" x14ac:dyDescent="0.25">
      <c r="A14" s="7" t="s">
        <v>6</v>
      </c>
      <c r="B14" s="8">
        <v>214</v>
      </c>
      <c r="C14" s="9">
        <v>924250</v>
      </c>
      <c r="D14" s="10">
        <v>0</v>
      </c>
      <c r="E14" s="11">
        <v>0</v>
      </c>
      <c r="F14" s="12">
        <f t="shared" ref="F14:F17" si="3">B14+D14</f>
        <v>214</v>
      </c>
      <c r="G14" s="11">
        <f t="shared" ref="G14:G17" si="4">C14+E14</f>
        <v>924250</v>
      </c>
    </row>
    <row r="15" spans="1:7" ht="15.75" outlineLevel="2" x14ac:dyDescent="0.25">
      <c r="A15" s="7" t="s">
        <v>7</v>
      </c>
      <c r="B15" s="8">
        <v>217</v>
      </c>
      <c r="C15" s="9">
        <v>957407</v>
      </c>
      <c r="D15" s="10">
        <v>22</v>
      </c>
      <c r="E15" s="11">
        <v>184527</v>
      </c>
      <c r="F15" s="12">
        <f t="shared" si="3"/>
        <v>239</v>
      </c>
      <c r="G15" s="11">
        <f t="shared" si="4"/>
        <v>1141934</v>
      </c>
    </row>
    <row r="16" spans="1:7" ht="15.75" outlineLevel="2" x14ac:dyDescent="0.25">
      <c r="A16" s="7" t="s">
        <v>8</v>
      </c>
      <c r="B16" s="8">
        <v>211</v>
      </c>
      <c r="C16" s="9">
        <v>891093</v>
      </c>
      <c r="D16" s="10">
        <v>0</v>
      </c>
      <c r="E16" s="11">
        <v>0</v>
      </c>
      <c r="F16" s="12">
        <f t="shared" si="3"/>
        <v>211</v>
      </c>
      <c r="G16" s="11">
        <f t="shared" si="4"/>
        <v>891093</v>
      </c>
    </row>
    <row r="17" spans="1:7" ht="15.75" outlineLevel="2" x14ac:dyDescent="0.25">
      <c r="A17" s="7" t="s">
        <v>9</v>
      </c>
      <c r="B17" s="8">
        <v>208</v>
      </c>
      <c r="C17" s="9">
        <v>924250</v>
      </c>
      <c r="D17" s="10">
        <v>-22</v>
      </c>
      <c r="E17" s="11">
        <v>-184527</v>
      </c>
      <c r="F17" s="12">
        <f t="shared" si="3"/>
        <v>186</v>
      </c>
      <c r="G17" s="11">
        <f t="shared" si="4"/>
        <v>739723</v>
      </c>
    </row>
    <row r="18" spans="1:7" ht="8.25" customHeight="1" x14ac:dyDescent="0.25">
      <c r="A18" s="23"/>
      <c r="B18" s="23"/>
      <c r="C18" s="23"/>
      <c r="D18" s="24"/>
      <c r="E18" s="24"/>
      <c r="F18" s="24"/>
      <c r="G18" s="24"/>
    </row>
    <row r="19" spans="1:7" ht="35.25" customHeight="1" x14ac:dyDescent="0.25">
      <c r="A19" s="217" t="s">
        <v>18</v>
      </c>
      <c r="B19" s="265" t="s">
        <v>1</v>
      </c>
      <c r="C19" s="266"/>
      <c r="D19" s="265" t="s">
        <v>2</v>
      </c>
      <c r="E19" s="266"/>
      <c r="F19" s="267" t="s">
        <v>3</v>
      </c>
      <c r="G19" s="268"/>
    </row>
    <row r="20" spans="1:7" ht="18.75" customHeight="1" x14ac:dyDescent="0.2">
      <c r="A20" s="218"/>
      <c r="B20" s="3" t="s">
        <v>4</v>
      </c>
      <c r="C20" s="4" t="s">
        <v>5</v>
      </c>
      <c r="D20" s="5" t="s">
        <v>4</v>
      </c>
      <c r="E20" s="5" t="s">
        <v>5</v>
      </c>
      <c r="F20" s="5" t="s">
        <v>4</v>
      </c>
      <c r="G20" s="5" t="s">
        <v>5</v>
      </c>
    </row>
    <row r="21" spans="1:7" ht="18.75" customHeight="1" x14ac:dyDescent="0.25">
      <c r="A21" s="6" t="s">
        <v>19</v>
      </c>
      <c r="B21" s="13">
        <v>20745</v>
      </c>
      <c r="C21" s="14">
        <v>32328267</v>
      </c>
      <c r="D21" s="13">
        <f t="shared" ref="D21:E21" si="5">SUM(D22:D25)</f>
        <v>0</v>
      </c>
      <c r="E21" s="13">
        <f t="shared" si="5"/>
        <v>0</v>
      </c>
      <c r="F21" s="13">
        <v>20745</v>
      </c>
      <c r="G21" s="14">
        <v>32328267</v>
      </c>
    </row>
    <row r="22" spans="1:7" ht="18.75" customHeight="1" x14ac:dyDescent="0.25">
      <c r="A22" s="7" t="s">
        <v>6</v>
      </c>
      <c r="B22" s="8">
        <v>6240</v>
      </c>
      <c r="C22" s="9">
        <v>9859901</v>
      </c>
      <c r="D22" s="10">
        <v>0</v>
      </c>
      <c r="E22" s="11">
        <v>0</v>
      </c>
      <c r="F22" s="12">
        <f t="shared" ref="F22:F25" si="6">B22+D22</f>
        <v>6240</v>
      </c>
      <c r="G22" s="11">
        <f t="shared" ref="G22:G25" si="7">C22+E22</f>
        <v>9859901</v>
      </c>
    </row>
    <row r="23" spans="1:7" ht="18.75" customHeight="1" x14ac:dyDescent="0.25">
      <c r="A23" s="7" t="s">
        <v>7</v>
      </c>
      <c r="B23" s="8">
        <v>5373</v>
      </c>
      <c r="C23" s="9">
        <v>8373022</v>
      </c>
      <c r="D23" s="10">
        <v>719</v>
      </c>
      <c r="E23" s="11">
        <v>1116357</v>
      </c>
      <c r="F23" s="12">
        <f t="shared" si="6"/>
        <v>6092</v>
      </c>
      <c r="G23" s="11">
        <f t="shared" si="7"/>
        <v>9489379</v>
      </c>
    </row>
    <row r="24" spans="1:7" ht="18.75" customHeight="1" x14ac:dyDescent="0.25">
      <c r="A24" s="7" t="s">
        <v>8</v>
      </c>
      <c r="B24" s="8">
        <v>4865</v>
      </c>
      <c r="C24" s="9">
        <v>7580979</v>
      </c>
      <c r="D24" s="10">
        <v>0</v>
      </c>
      <c r="E24" s="11">
        <v>0</v>
      </c>
      <c r="F24" s="12">
        <f t="shared" si="6"/>
        <v>4865</v>
      </c>
      <c r="G24" s="11">
        <f t="shared" si="7"/>
        <v>7580979</v>
      </c>
    </row>
    <row r="25" spans="1:7" ht="18.75" customHeight="1" x14ac:dyDescent="0.25">
      <c r="A25" s="7" t="s">
        <v>9</v>
      </c>
      <c r="B25" s="8">
        <v>4267</v>
      </c>
      <c r="C25" s="9">
        <v>6514365</v>
      </c>
      <c r="D25" s="10">
        <v>-719</v>
      </c>
      <c r="E25" s="11">
        <v>-1116357</v>
      </c>
      <c r="F25" s="12">
        <f t="shared" si="6"/>
        <v>3548</v>
      </c>
      <c r="G25" s="11">
        <f t="shared" si="7"/>
        <v>5398008</v>
      </c>
    </row>
    <row r="26" spans="1:7" ht="32.25" customHeight="1" x14ac:dyDescent="0.25">
      <c r="A26" s="6" t="s">
        <v>254</v>
      </c>
      <c r="B26" s="13">
        <f>SUM(B27:B30)</f>
        <v>40</v>
      </c>
      <c r="C26" s="14">
        <f t="shared" ref="C26:G26" si="8">SUM(C27:C30)</f>
        <v>4119831.2</v>
      </c>
      <c r="D26" s="13">
        <f t="shared" si="8"/>
        <v>0</v>
      </c>
      <c r="E26" s="13">
        <f t="shared" si="8"/>
        <v>0</v>
      </c>
      <c r="F26" s="13">
        <f t="shared" si="8"/>
        <v>40</v>
      </c>
      <c r="G26" s="14">
        <f t="shared" si="8"/>
        <v>4119831.2</v>
      </c>
    </row>
    <row r="27" spans="1:7" ht="15.75" x14ac:dyDescent="0.25">
      <c r="A27" s="7" t="s">
        <v>6</v>
      </c>
      <c r="B27" s="8">
        <v>10</v>
      </c>
      <c r="C27" s="9">
        <v>1029957.8</v>
      </c>
      <c r="D27" s="10">
        <v>0</v>
      </c>
      <c r="E27" s="11">
        <v>0</v>
      </c>
      <c r="F27" s="12">
        <f t="shared" ref="F27:F30" si="9">B27+D27</f>
        <v>10</v>
      </c>
      <c r="G27" s="11">
        <f t="shared" ref="G27:G30" si="10">C27+E27</f>
        <v>1029957.8</v>
      </c>
    </row>
    <row r="28" spans="1:7" ht="15.75" x14ac:dyDescent="0.25">
      <c r="A28" s="7" t="s">
        <v>7</v>
      </c>
      <c r="B28" s="8">
        <v>10</v>
      </c>
      <c r="C28" s="9">
        <v>1029957.8</v>
      </c>
      <c r="D28" s="10">
        <v>1</v>
      </c>
      <c r="E28" s="11">
        <v>102995.78</v>
      </c>
      <c r="F28" s="12">
        <f t="shared" si="9"/>
        <v>11</v>
      </c>
      <c r="G28" s="11">
        <f t="shared" si="10"/>
        <v>1132953.58</v>
      </c>
    </row>
    <row r="29" spans="1:7" ht="15.75" x14ac:dyDescent="0.25">
      <c r="A29" s="7" t="s">
        <v>8</v>
      </c>
      <c r="B29" s="8">
        <v>10</v>
      </c>
      <c r="C29" s="9">
        <v>1029957.8</v>
      </c>
      <c r="D29" s="10">
        <v>0</v>
      </c>
      <c r="E29" s="11">
        <v>0</v>
      </c>
      <c r="F29" s="12">
        <f t="shared" si="9"/>
        <v>10</v>
      </c>
      <c r="G29" s="11">
        <f t="shared" si="10"/>
        <v>1029957.8</v>
      </c>
    </row>
    <row r="30" spans="1:7" ht="15.75" x14ac:dyDescent="0.25">
      <c r="A30" s="7" t="s">
        <v>9</v>
      </c>
      <c r="B30" s="8">
        <v>10</v>
      </c>
      <c r="C30" s="9">
        <v>1029957.8</v>
      </c>
      <c r="D30" s="10">
        <v>-1</v>
      </c>
      <c r="E30" s="11">
        <v>-102995.78</v>
      </c>
      <c r="F30" s="12">
        <f t="shared" si="9"/>
        <v>9</v>
      </c>
      <c r="G30" s="11">
        <f t="shared" si="10"/>
        <v>926962.02</v>
      </c>
    </row>
    <row r="31" spans="1:7" ht="8.25" customHeight="1" x14ac:dyDescent="0.25">
      <c r="A31" s="23"/>
      <c r="B31" s="23"/>
      <c r="C31" s="23"/>
      <c r="D31" s="24"/>
      <c r="E31" s="24"/>
      <c r="F31" s="24"/>
      <c r="G31" s="24"/>
    </row>
    <row r="32" spans="1:7" ht="31.5" customHeight="1" x14ac:dyDescent="0.25">
      <c r="A32" s="217" t="s">
        <v>21</v>
      </c>
      <c r="B32" s="265" t="s">
        <v>1</v>
      </c>
      <c r="C32" s="266"/>
      <c r="D32" s="265" t="s">
        <v>2</v>
      </c>
      <c r="E32" s="266"/>
      <c r="F32" s="267" t="s">
        <v>3</v>
      </c>
      <c r="G32" s="268"/>
    </row>
    <row r="33" spans="1:7" ht="18.75" customHeight="1" x14ac:dyDescent="0.2">
      <c r="A33" s="218"/>
      <c r="B33" s="3" t="s">
        <v>4</v>
      </c>
      <c r="C33" s="4" t="s">
        <v>5</v>
      </c>
      <c r="D33" s="5" t="s">
        <v>4</v>
      </c>
      <c r="E33" s="5" t="s">
        <v>5</v>
      </c>
      <c r="F33" s="5" t="s">
        <v>4</v>
      </c>
      <c r="G33" s="5" t="s">
        <v>5</v>
      </c>
    </row>
    <row r="34" spans="1:7" ht="18.75" customHeight="1" x14ac:dyDescent="0.25">
      <c r="A34" s="6" t="s">
        <v>22</v>
      </c>
      <c r="B34" s="13">
        <f>SUM(B35:B38)</f>
        <v>370</v>
      </c>
      <c r="C34" s="14">
        <f t="shared" ref="C34:G34" si="11">SUM(C35:C38)</f>
        <v>3882000</v>
      </c>
      <c r="D34" s="13">
        <f t="shared" si="11"/>
        <v>0</v>
      </c>
      <c r="E34" s="13">
        <f t="shared" si="11"/>
        <v>0</v>
      </c>
      <c r="F34" s="13">
        <f t="shared" si="11"/>
        <v>370</v>
      </c>
      <c r="G34" s="14">
        <f t="shared" si="11"/>
        <v>3882000</v>
      </c>
    </row>
    <row r="35" spans="1:7" ht="18.75" customHeight="1" x14ac:dyDescent="0.25">
      <c r="A35" s="7" t="s">
        <v>6</v>
      </c>
      <c r="B35" s="8">
        <v>116</v>
      </c>
      <c r="C35" s="9">
        <v>1611370</v>
      </c>
      <c r="D35" s="10">
        <v>0</v>
      </c>
      <c r="E35" s="11">
        <v>0</v>
      </c>
      <c r="F35" s="12">
        <f t="shared" ref="F35:F38" si="12">B35+D35</f>
        <v>116</v>
      </c>
      <c r="G35" s="11">
        <f t="shared" ref="G35:G38" si="13">C35+E35</f>
        <v>1611370</v>
      </c>
    </row>
    <row r="36" spans="1:7" ht="18.75" customHeight="1" x14ac:dyDescent="0.25">
      <c r="A36" s="7" t="s">
        <v>7</v>
      </c>
      <c r="B36" s="8">
        <v>103</v>
      </c>
      <c r="C36" s="9">
        <v>1230130</v>
      </c>
      <c r="D36" s="10">
        <v>20</v>
      </c>
      <c r="E36" s="11">
        <v>493099</v>
      </c>
      <c r="F36" s="12">
        <f t="shared" si="12"/>
        <v>123</v>
      </c>
      <c r="G36" s="11">
        <f t="shared" si="13"/>
        <v>1723229</v>
      </c>
    </row>
    <row r="37" spans="1:7" ht="18.75" customHeight="1" x14ac:dyDescent="0.25">
      <c r="A37" s="7" t="s">
        <v>8</v>
      </c>
      <c r="B37" s="8">
        <v>94</v>
      </c>
      <c r="C37" s="9">
        <v>970500</v>
      </c>
      <c r="D37" s="10">
        <v>-20</v>
      </c>
      <c r="E37" s="11">
        <v>-493099</v>
      </c>
      <c r="F37" s="12">
        <f t="shared" si="12"/>
        <v>74</v>
      </c>
      <c r="G37" s="11">
        <f t="shared" si="13"/>
        <v>477401</v>
      </c>
    </row>
    <row r="38" spans="1:7" ht="18.75" customHeight="1" x14ac:dyDescent="0.25">
      <c r="A38" s="7" t="s">
        <v>9</v>
      </c>
      <c r="B38" s="8">
        <v>57</v>
      </c>
      <c r="C38" s="9">
        <v>70000</v>
      </c>
      <c r="D38" s="10">
        <v>0</v>
      </c>
      <c r="E38" s="11">
        <v>0</v>
      </c>
      <c r="F38" s="12">
        <f t="shared" si="12"/>
        <v>57</v>
      </c>
      <c r="G38" s="11">
        <f t="shared" si="13"/>
        <v>70000</v>
      </c>
    </row>
    <row r="39" spans="1:7" ht="31.5" x14ac:dyDescent="0.25">
      <c r="A39" s="6" t="s">
        <v>253</v>
      </c>
      <c r="B39" s="13">
        <f>SUM(B40:B43)</f>
        <v>250</v>
      </c>
      <c r="C39" s="14">
        <f t="shared" ref="C39:G39" si="14">SUM(C40:C43)</f>
        <v>31255580</v>
      </c>
      <c r="D39" s="13">
        <f t="shared" si="14"/>
        <v>0</v>
      </c>
      <c r="E39" s="13">
        <f t="shared" si="14"/>
        <v>0</v>
      </c>
      <c r="F39" s="13">
        <f t="shared" si="14"/>
        <v>250</v>
      </c>
      <c r="G39" s="14">
        <f t="shared" si="14"/>
        <v>31255580</v>
      </c>
    </row>
    <row r="40" spans="1:7" ht="15.75" x14ac:dyDescent="0.25">
      <c r="A40" s="7" t="s">
        <v>6</v>
      </c>
      <c r="B40" s="8">
        <v>35</v>
      </c>
      <c r="C40" s="9">
        <v>4375781.2</v>
      </c>
      <c r="D40" s="10">
        <v>0</v>
      </c>
      <c r="E40" s="11">
        <v>0</v>
      </c>
      <c r="F40" s="12">
        <f t="shared" ref="F40:F43" si="15">B40+D40</f>
        <v>35</v>
      </c>
      <c r="G40" s="11">
        <f t="shared" ref="G40:G43" si="16">C40+E40</f>
        <v>4375781.2</v>
      </c>
    </row>
    <row r="41" spans="1:7" ht="15.75" x14ac:dyDescent="0.25">
      <c r="A41" s="7" t="s">
        <v>7</v>
      </c>
      <c r="B41" s="8">
        <v>126</v>
      </c>
      <c r="C41" s="9">
        <v>15752812.32</v>
      </c>
      <c r="D41" s="10">
        <v>10</v>
      </c>
      <c r="E41" s="11">
        <v>1250223.2</v>
      </c>
      <c r="F41" s="12">
        <f t="shared" si="15"/>
        <v>136</v>
      </c>
      <c r="G41" s="11">
        <f t="shared" si="16"/>
        <v>17003035.52</v>
      </c>
    </row>
    <row r="42" spans="1:7" ht="15.75" x14ac:dyDescent="0.25">
      <c r="A42" s="7" t="s">
        <v>8</v>
      </c>
      <c r="B42" s="8">
        <v>83</v>
      </c>
      <c r="C42" s="9">
        <v>10376852.560000001</v>
      </c>
      <c r="D42" s="10">
        <v>-10</v>
      </c>
      <c r="E42" s="11">
        <v>-1250223.2</v>
      </c>
      <c r="F42" s="12">
        <f t="shared" si="15"/>
        <v>73</v>
      </c>
      <c r="G42" s="11">
        <f t="shared" si="16"/>
        <v>9126629.3599999994</v>
      </c>
    </row>
    <row r="43" spans="1:7" ht="15.75" x14ac:dyDescent="0.25">
      <c r="A43" s="7" t="s">
        <v>9</v>
      </c>
      <c r="B43" s="8">
        <v>6</v>
      </c>
      <c r="C43" s="9">
        <v>750133.92</v>
      </c>
      <c r="D43" s="10">
        <v>0</v>
      </c>
      <c r="E43" s="11">
        <v>0</v>
      </c>
      <c r="F43" s="12">
        <f t="shared" si="15"/>
        <v>6</v>
      </c>
      <c r="G43" s="11">
        <f t="shared" si="16"/>
        <v>750133.92</v>
      </c>
    </row>
    <row r="44" spans="1:7" ht="8.25" customHeight="1" x14ac:dyDescent="0.25">
      <c r="A44" s="23"/>
      <c r="B44" s="23"/>
      <c r="C44" s="23"/>
      <c r="D44" s="24"/>
      <c r="E44" s="24"/>
      <c r="F44" s="24"/>
      <c r="G44" s="24"/>
    </row>
    <row r="45" spans="1:7" ht="31.5" customHeight="1" x14ac:dyDescent="0.25">
      <c r="A45" s="217" t="s">
        <v>23</v>
      </c>
      <c r="B45" s="265" t="s">
        <v>1</v>
      </c>
      <c r="C45" s="266"/>
      <c r="D45" s="265" t="s">
        <v>2</v>
      </c>
      <c r="E45" s="266"/>
      <c r="F45" s="267" t="s">
        <v>3</v>
      </c>
      <c r="G45" s="268"/>
    </row>
    <row r="46" spans="1:7" ht="15" x14ac:dyDescent="0.2">
      <c r="A46" s="218"/>
      <c r="B46" s="3" t="s">
        <v>4</v>
      </c>
      <c r="C46" s="4" t="s">
        <v>5</v>
      </c>
      <c r="D46" s="5" t="s">
        <v>4</v>
      </c>
      <c r="E46" s="5" t="s">
        <v>5</v>
      </c>
      <c r="F46" s="5" t="s">
        <v>4</v>
      </c>
      <c r="G46" s="5" t="s">
        <v>5</v>
      </c>
    </row>
    <row r="47" spans="1:7" ht="31.5" x14ac:dyDescent="0.25">
      <c r="A47" s="6" t="s">
        <v>19</v>
      </c>
      <c r="B47" s="13">
        <f>SUM(B48:B51)</f>
        <v>23981</v>
      </c>
      <c r="C47" s="14">
        <f t="shared" ref="C47" si="17">SUM(C48:C51)</f>
        <v>35181666</v>
      </c>
      <c r="D47" s="13">
        <f t="shared" ref="D47" si="18">SUM(D48:D51)</f>
        <v>0</v>
      </c>
      <c r="E47" s="13">
        <f t="shared" ref="E47" si="19">SUM(E48:E51)</f>
        <v>0</v>
      </c>
      <c r="F47" s="13">
        <f t="shared" ref="F47" si="20">SUM(F48:F51)</f>
        <v>23981</v>
      </c>
      <c r="G47" s="14">
        <f t="shared" ref="G47" si="21">SUM(G48:G51)</f>
        <v>35181666</v>
      </c>
    </row>
    <row r="48" spans="1:7" ht="15.75" x14ac:dyDescent="0.25">
      <c r="A48" s="7" t="s">
        <v>6</v>
      </c>
      <c r="B48" s="8">
        <v>8212</v>
      </c>
      <c r="C48" s="9">
        <v>11504511</v>
      </c>
      <c r="D48" s="10">
        <v>0</v>
      </c>
      <c r="E48" s="11">
        <v>0</v>
      </c>
      <c r="F48" s="12">
        <f t="shared" ref="F48:F51" si="22">B48+D48</f>
        <v>8212</v>
      </c>
      <c r="G48" s="11">
        <f t="shared" ref="G48:G51" si="23">C48+E48</f>
        <v>11504511</v>
      </c>
    </row>
    <row r="49" spans="1:7" ht="15.75" x14ac:dyDescent="0.25">
      <c r="A49" s="7" t="s">
        <v>7</v>
      </c>
      <c r="B49" s="8">
        <v>6211</v>
      </c>
      <c r="C49" s="9">
        <v>9112051</v>
      </c>
      <c r="D49" s="10">
        <v>1076</v>
      </c>
      <c r="E49" s="11">
        <v>1038459</v>
      </c>
      <c r="F49" s="12">
        <f t="shared" si="22"/>
        <v>7287</v>
      </c>
      <c r="G49" s="11">
        <f t="shared" si="23"/>
        <v>10150510</v>
      </c>
    </row>
    <row r="50" spans="1:7" ht="15.75" x14ac:dyDescent="0.25">
      <c r="A50" s="7" t="s">
        <v>8</v>
      </c>
      <c r="B50" s="8">
        <v>4425</v>
      </c>
      <c r="C50" s="9">
        <v>6761863</v>
      </c>
      <c r="D50" s="10">
        <v>0</v>
      </c>
      <c r="E50" s="11">
        <v>0</v>
      </c>
      <c r="F50" s="12">
        <f t="shared" si="22"/>
        <v>4425</v>
      </c>
      <c r="G50" s="11">
        <f t="shared" si="23"/>
        <v>6761863</v>
      </c>
    </row>
    <row r="51" spans="1:7" ht="15.75" x14ac:dyDescent="0.25">
      <c r="A51" s="7" t="s">
        <v>9</v>
      </c>
      <c r="B51" s="8">
        <v>5133</v>
      </c>
      <c r="C51" s="9">
        <v>7803241</v>
      </c>
      <c r="D51" s="10">
        <v>-1076</v>
      </c>
      <c r="E51" s="11">
        <v>-1038459</v>
      </c>
      <c r="F51" s="12">
        <f t="shared" si="22"/>
        <v>4057</v>
      </c>
      <c r="G51" s="11">
        <f t="shared" si="23"/>
        <v>6764782</v>
      </c>
    </row>
    <row r="52" spans="1:7" ht="31.5" x14ac:dyDescent="0.25">
      <c r="A52" s="6" t="s">
        <v>25</v>
      </c>
      <c r="B52" s="13">
        <f>SUM(B53:B56)</f>
        <v>6383</v>
      </c>
      <c r="C52" s="14">
        <f t="shared" ref="C52" si="24">SUM(C53:C56)</f>
        <v>3326885</v>
      </c>
      <c r="D52" s="13">
        <f t="shared" ref="D52" si="25">SUM(D53:D56)</f>
        <v>0</v>
      </c>
      <c r="E52" s="13">
        <f t="shared" ref="E52" si="26">SUM(E53:E56)</f>
        <v>0</v>
      </c>
      <c r="F52" s="13">
        <f t="shared" ref="F52" si="27">SUM(F53:F56)</f>
        <v>6383</v>
      </c>
      <c r="G52" s="14">
        <f t="shared" ref="G52" si="28">SUM(G53:G56)</f>
        <v>3326885</v>
      </c>
    </row>
    <row r="53" spans="1:7" ht="15.75" x14ac:dyDescent="0.25">
      <c r="A53" s="7" t="s">
        <v>6</v>
      </c>
      <c r="B53" s="8">
        <v>1935</v>
      </c>
      <c r="C53" s="9">
        <v>1019421</v>
      </c>
      <c r="D53" s="10">
        <v>0</v>
      </c>
      <c r="E53" s="11">
        <v>0</v>
      </c>
      <c r="F53" s="12">
        <f t="shared" ref="F53:F56" si="29">B53+D53</f>
        <v>1935</v>
      </c>
      <c r="G53" s="11">
        <f t="shared" ref="G53:G56" si="30">C53+E53</f>
        <v>1019421</v>
      </c>
    </row>
    <row r="54" spans="1:7" ht="15.75" x14ac:dyDescent="0.25">
      <c r="A54" s="7" t="s">
        <v>7</v>
      </c>
      <c r="B54" s="8">
        <v>1654</v>
      </c>
      <c r="C54" s="9">
        <v>861663</v>
      </c>
      <c r="D54" s="10">
        <v>224</v>
      </c>
      <c r="E54" s="11">
        <v>58620</v>
      </c>
      <c r="F54" s="12">
        <f t="shared" si="29"/>
        <v>1878</v>
      </c>
      <c r="G54" s="11">
        <f t="shared" si="30"/>
        <v>920283</v>
      </c>
    </row>
    <row r="55" spans="1:7" ht="15.75" x14ac:dyDescent="0.25">
      <c r="A55" s="7" t="s">
        <v>8</v>
      </c>
      <c r="B55" s="8">
        <v>1303</v>
      </c>
      <c r="C55" s="9">
        <v>673662</v>
      </c>
      <c r="D55" s="10">
        <v>0</v>
      </c>
      <c r="E55" s="11">
        <v>0</v>
      </c>
      <c r="F55" s="12">
        <f t="shared" si="29"/>
        <v>1303</v>
      </c>
      <c r="G55" s="11">
        <f t="shared" si="30"/>
        <v>673662</v>
      </c>
    </row>
    <row r="56" spans="1:7" ht="15.75" x14ac:dyDescent="0.25">
      <c r="A56" s="7" t="s">
        <v>9</v>
      </c>
      <c r="B56" s="8">
        <v>1491</v>
      </c>
      <c r="C56" s="9">
        <v>772139</v>
      </c>
      <c r="D56" s="10">
        <v>-224</v>
      </c>
      <c r="E56" s="11">
        <v>-58620</v>
      </c>
      <c r="F56" s="12">
        <f t="shared" si="29"/>
        <v>1267</v>
      </c>
      <c r="G56" s="11">
        <f t="shared" si="30"/>
        <v>713519</v>
      </c>
    </row>
  </sheetData>
  <mergeCells count="23">
    <mergeCell ref="A32:A33"/>
    <mergeCell ref="B32:C32"/>
    <mergeCell ref="D32:E32"/>
    <mergeCell ref="F32:G32"/>
    <mergeCell ref="A45:A46"/>
    <mergeCell ref="B45:C45"/>
    <mergeCell ref="D45:E45"/>
    <mergeCell ref="F45:G45"/>
    <mergeCell ref="A10:G10"/>
    <mergeCell ref="D1:G1"/>
    <mergeCell ref="A2:G2"/>
    <mergeCell ref="A3:A4"/>
    <mergeCell ref="B3:C3"/>
    <mergeCell ref="D3:E3"/>
    <mergeCell ref="F3:G3"/>
    <mergeCell ref="A19:A20"/>
    <mergeCell ref="B19:C19"/>
    <mergeCell ref="D19:E19"/>
    <mergeCell ref="F19:G19"/>
    <mergeCell ref="A11:A12"/>
    <mergeCell ref="B11:C11"/>
    <mergeCell ref="D11:E11"/>
    <mergeCell ref="F11:G11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7"/>
  <sheetViews>
    <sheetView view="pageBreakPreview" topLeftCell="A40" zoomScale="112" zoomScaleNormal="100" zoomScaleSheetLayoutView="112" workbookViewId="0">
      <selection activeCell="R11" sqref="R11"/>
    </sheetView>
  </sheetViews>
  <sheetFormatPr defaultRowHeight="11.25" x14ac:dyDescent="0.2"/>
  <cols>
    <col min="1" max="1" width="13.6640625" style="166" customWidth="1"/>
    <col min="2" max="2" width="11.1640625" style="1" customWidth="1"/>
    <col min="3" max="3" width="3.83203125" style="1" customWidth="1"/>
    <col min="4" max="5" width="10.5" style="1" customWidth="1"/>
    <col min="6" max="6" width="13.33203125" style="1" customWidth="1"/>
    <col min="7" max="7" width="13.1640625" style="1" customWidth="1"/>
    <col min="8" max="11" width="10.5" style="1" customWidth="1"/>
    <col min="12" max="12" width="12.5" style="1" customWidth="1"/>
    <col min="13" max="13" width="13.83203125" style="1" customWidth="1"/>
    <col min="14" max="14" width="10.5" style="1" customWidth="1"/>
    <col min="15" max="15" width="14.6640625" style="1" customWidth="1"/>
    <col min="16" max="256" width="10.6640625" customWidth="1"/>
    <col min="257" max="257" width="13.6640625" customWidth="1"/>
    <col min="258" max="258" width="11.1640625" customWidth="1"/>
    <col min="259" max="259" width="3.83203125" customWidth="1"/>
    <col min="260" max="261" width="10.5" customWidth="1"/>
    <col min="262" max="262" width="13.33203125" customWidth="1"/>
    <col min="263" max="263" width="13.1640625" customWidth="1"/>
    <col min="264" max="267" width="10.5" customWidth="1"/>
    <col min="268" max="268" width="12.5" customWidth="1"/>
    <col min="269" max="269" width="13.83203125" customWidth="1"/>
    <col min="270" max="270" width="10.5" customWidth="1"/>
    <col min="271" max="271" width="14.6640625" customWidth="1"/>
    <col min="272" max="512" width="10.6640625" customWidth="1"/>
    <col min="513" max="513" width="13.6640625" customWidth="1"/>
    <col min="514" max="514" width="11.1640625" customWidth="1"/>
    <col min="515" max="515" width="3.83203125" customWidth="1"/>
    <col min="516" max="517" width="10.5" customWidth="1"/>
    <col min="518" max="518" width="13.33203125" customWidth="1"/>
    <col min="519" max="519" width="13.1640625" customWidth="1"/>
    <col min="520" max="523" width="10.5" customWidth="1"/>
    <col min="524" max="524" width="12.5" customWidth="1"/>
    <col min="525" max="525" width="13.83203125" customWidth="1"/>
    <col min="526" max="526" width="10.5" customWidth="1"/>
    <col min="527" max="527" width="14.6640625" customWidth="1"/>
    <col min="528" max="768" width="10.6640625" customWidth="1"/>
    <col min="769" max="769" width="13.6640625" customWidth="1"/>
    <col min="770" max="770" width="11.1640625" customWidth="1"/>
    <col min="771" max="771" width="3.83203125" customWidth="1"/>
    <col min="772" max="773" width="10.5" customWidth="1"/>
    <col min="774" max="774" width="13.33203125" customWidth="1"/>
    <col min="775" max="775" width="13.1640625" customWidth="1"/>
    <col min="776" max="779" width="10.5" customWidth="1"/>
    <col min="780" max="780" width="12.5" customWidth="1"/>
    <col min="781" max="781" width="13.83203125" customWidth="1"/>
    <col min="782" max="782" width="10.5" customWidth="1"/>
    <col min="783" max="783" width="14.6640625" customWidth="1"/>
    <col min="784" max="1024" width="10.6640625" customWidth="1"/>
    <col min="1025" max="1025" width="13.6640625" customWidth="1"/>
    <col min="1026" max="1026" width="11.1640625" customWidth="1"/>
    <col min="1027" max="1027" width="3.83203125" customWidth="1"/>
    <col min="1028" max="1029" width="10.5" customWidth="1"/>
    <col min="1030" max="1030" width="13.33203125" customWidth="1"/>
    <col min="1031" max="1031" width="13.1640625" customWidth="1"/>
    <col min="1032" max="1035" width="10.5" customWidth="1"/>
    <col min="1036" max="1036" width="12.5" customWidth="1"/>
    <col min="1037" max="1037" width="13.83203125" customWidth="1"/>
    <col min="1038" max="1038" width="10.5" customWidth="1"/>
    <col min="1039" max="1039" width="14.6640625" customWidth="1"/>
    <col min="1040" max="1280" width="10.6640625" customWidth="1"/>
    <col min="1281" max="1281" width="13.6640625" customWidth="1"/>
    <col min="1282" max="1282" width="11.1640625" customWidth="1"/>
    <col min="1283" max="1283" width="3.83203125" customWidth="1"/>
    <col min="1284" max="1285" width="10.5" customWidth="1"/>
    <col min="1286" max="1286" width="13.33203125" customWidth="1"/>
    <col min="1287" max="1287" width="13.1640625" customWidth="1"/>
    <col min="1288" max="1291" width="10.5" customWidth="1"/>
    <col min="1292" max="1292" width="12.5" customWidth="1"/>
    <col min="1293" max="1293" width="13.83203125" customWidth="1"/>
    <col min="1294" max="1294" width="10.5" customWidth="1"/>
    <col min="1295" max="1295" width="14.6640625" customWidth="1"/>
    <col min="1296" max="1536" width="10.6640625" customWidth="1"/>
    <col min="1537" max="1537" width="13.6640625" customWidth="1"/>
    <col min="1538" max="1538" width="11.1640625" customWidth="1"/>
    <col min="1539" max="1539" width="3.83203125" customWidth="1"/>
    <col min="1540" max="1541" width="10.5" customWidth="1"/>
    <col min="1542" max="1542" width="13.33203125" customWidth="1"/>
    <col min="1543" max="1543" width="13.1640625" customWidth="1"/>
    <col min="1544" max="1547" width="10.5" customWidth="1"/>
    <col min="1548" max="1548" width="12.5" customWidth="1"/>
    <col min="1549" max="1549" width="13.83203125" customWidth="1"/>
    <col min="1550" max="1550" width="10.5" customWidth="1"/>
    <col min="1551" max="1551" width="14.6640625" customWidth="1"/>
    <col min="1552" max="1792" width="10.6640625" customWidth="1"/>
    <col min="1793" max="1793" width="13.6640625" customWidth="1"/>
    <col min="1794" max="1794" width="11.1640625" customWidth="1"/>
    <col min="1795" max="1795" width="3.83203125" customWidth="1"/>
    <col min="1796" max="1797" width="10.5" customWidth="1"/>
    <col min="1798" max="1798" width="13.33203125" customWidth="1"/>
    <col min="1799" max="1799" width="13.1640625" customWidth="1"/>
    <col min="1800" max="1803" width="10.5" customWidth="1"/>
    <col min="1804" max="1804" width="12.5" customWidth="1"/>
    <col min="1805" max="1805" width="13.83203125" customWidth="1"/>
    <col min="1806" max="1806" width="10.5" customWidth="1"/>
    <col min="1807" max="1807" width="14.6640625" customWidth="1"/>
    <col min="1808" max="2048" width="10.6640625" customWidth="1"/>
    <col min="2049" max="2049" width="13.6640625" customWidth="1"/>
    <col min="2050" max="2050" width="11.1640625" customWidth="1"/>
    <col min="2051" max="2051" width="3.83203125" customWidth="1"/>
    <col min="2052" max="2053" width="10.5" customWidth="1"/>
    <col min="2054" max="2054" width="13.33203125" customWidth="1"/>
    <col min="2055" max="2055" width="13.1640625" customWidth="1"/>
    <col min="2056" max="2059" width="10.5" customWidth="1"/>
    <col min="2060" max="2060" width="12.5" customWidth="1"/>
    <col min="2061" max="2061" width="13.83203125" customWidth="1"/>
    <col min="2062" max="2062" width="10.5" customWidth="1"/>
    <col min="2063" max="2063" width="14.6640625" customWidth="1"/>
    <col min="2064" max="2304" width="10.6640625" customWidth="1"/>
    <col min="2305" max="2305" width="13.6640625" customWidth="1"/>
    <col min="2306" max="2306" width="11.1640625" customWidth="1"/>
    <col min="2307" max="2307" width="3.83203125" customWidth="1"/>
    <col min="2308" max="2309" width="10.5" customWidth="1"/>
    <col min="2310" max="2310" width="13.33203125" customWidth="1"/>
    <col min="2311" max="2311" width="13.1640625" customWidth="1"/>
    <col min="2312" max="2315" width="10.5" customWidth="1"/>
    <col min="2316" max="2316" width="12.5" customWidth="1"/>
    <col min="2317" max="2317" width="13.83203125" customWidth="1"/>
    <col min="2318" max="2318" width="10.5" customWidth="1"/>
    <col min="2319" max="2319" width="14.6640625" customWidth="1"/>
    <col min="2320" max="2560" width="10.6640625" customWidth="1"/>
    <col min="2561" max="2561" width="13.6640625" customWidth="1"/>
    <col min="2562" max="2562" width="11.1640625" customWidth="1"/>
    <col min="2563" max="2563" width="3.83203125" customWidth="1"/>
    <col min="2564" max="2565" width="10.5" customWidth="1"/>
    <col min="2566" max="2566" width="13.33203125" customWidth="1"/>
    <col min="2567" max="2567" width="13.1640625" customWidth="1"/>
    <col min="2568" max="2571" width="10.5" customWidth="1"/>
    <col min="2572" max="2572" width="12.5" customWidth="1"/>
    <col min="2573" max="2573" width="13.83203125" customWidth="1"/>
    <col min="2574" max="2574" width="10.5" customWidth="1"/>
    <col min="2575" max="2575" width="14.6640625" customWidth="1"/>
    <col min="2576" max="2816" width="10.6640625" customWidth="1"/>
    <col min="2817" max="2817" width="13.6640625" customWidth="1"/>
    <col min="2818" max="2818" width="11.1640625" customWidth="1"/>
    <col min="2819" max="2819" width="3.83203125" customWidth="1"/>
    <col min="2820" max="2821" width="10.5" customWidth="1"/>
    <col min="2822" max="2822" width="13.33203125" customWidth="1"/>
    <col min="2823" max="2823" width="13.1640625" customWidth="1"/>
    <col min="2824" max="2827" width="10.5" customWidth="1"/>
    <col min="2828" max="2828" width="12.5" customWidth="1"/>
    <col min="2829" max="2829" width="13.83203125" customWidth="1"/>
    <col min="2830" max="2830" width="10.5" customWidth="1"/>
    <col min="2831" max="2831" width="14.6640625" customWidth="1"/>
    <col min="2832" max="3072" width="10.6640625" customWidth="1"/>
    <col min="3073" max="3073" width="13.6640625" customWidth="1"/>
    <col min="3074" max="3074" width="11.1640625" customWidth="1"/>
    <col min="3075" max="3075" width="3.83203125" customWidth="1"/>
    <col min="3076" max="3077" width="10.5" customWidth="1"/>
    <col min="3078" max="3078" width="13.33203125" customWidth="1"/>
    <col min="3079" max="3079" width="13.1640625" customWidth="1"/>
    <col min="3080" max="3083" width="10.5" customWidth="1"/>
    <col min="3084" max="3084" width="12.5" customWidth="1"/>
    <col min="3085" max="3085" width="13.83203125" customWidth="1"/>
    <col min="3086" max="3086" width="10.5" customWidth="1"/>
    <col min="3087" max="3087" width="14.6640625" customWidth="1"/>
    <col min="3088" max="3328" width="10.6640625" customWidth="1"/>
    <col min="3329" max="3329" width="13.6640625" customWidth="1"/>
    <col min="3330" max="3330" width="11.1640625" customWidth="1"/>
    <col min="3331" max="3331" width="3.83203125" customWidth="1"/>
    <col min="3332" max="3333" width="10.5" customWidth="1"/>
    <col min="3334" max="3334" width="13.33203125" customWidth="1"/>
    <col min="3335" max="3335" width="13.1640625" customWidth="1"/>
    <col min="3336" max="3339" width="10.5" customWidth="1"/>
    <col min="3340" max="3340" width="12.5" customWidth="1"/>
    <col min="3341" max="3341" width="13.83203125" customWidth="1"/>
    <col min="3342" max="3342" width="10.5" customWidth="1"/>
    <col min="3343" max="3343" width="14.6640625" customWidth="1"/>
    <col min="3344" max="3584" width="10.6640625" customWidth="1"/>
    <col min="3585" max="3585" width="13.6640625" customWidth="1"/>
    <col min="3586" max="3586" width="11.1640625" customWidth="1"/>
    <col min="3587" max="3587" width="3.83203125" customWidth="1"/>
    <col min="3588" max="3589" width="10.5" customWidth="1"/>
    <col min="3590" max="3590" width="13.33203125" customWidth="1"/>
    <col min="3591" max="3591" width="13.1640625" customWidth="1"/>
    <col min="3592" max="3595" width="10.5" customWidth="1"/>
    <col min="3596" max="3596" width="12.5" customWidth="1"/>
    <col min="3597" max="3597" width="13.83203125" customWidth="1"/>
    <col min="3598" max="3598" width="10.5" customWidth="1"/>
    <col min="3599" max="3599" width="14.6640625" customWidth="1"/>
    <col min="3600" max="3840" width="10.6640625" customWidth="1"/>
    <col min="3841" max="3841" width="13.6640625" customWidth="1"/>
    <col min="3842" max="3842" width="11.1640625" customWidth="1"/>
    <col min="3843" max="3843" width="3.83203125" customWidth="1"/>
    <col min="3844" max="3845" width="10.5" customWidth="1"/>
    <col min="3846" max="3846" width="13.33203125" customWidth="1"/>
    <col min="3847" max="3847" width="13.1640625" customWidth="1"/>
    <col min="3848" max="3851" width="10.5" customWidth="1"/>
    <col min="3852" max="3852" width="12.5" customWidth="1"/>
    <col min="3853" max="3853" width="13.83203125" customWidth="1"/>
    <col min="3854" max="3854" width="10.5" customWidth="1"/>
    <col min="3855" max="3855" width="14.6640625" customWidth="1"/>
    <col min="3856" max="4096" width="10.6640625" customWidth="1"/>
    <col min="4097" max="4097" width="13.6640625" customWidth="1"/>
    <col min="4098" max="4098" width="11.1640625" customWidth="1"/>
    <col min="4099" max="4099" width="3.83203125" customWidth="1"/>
    <col min="4100" max="4101" width="10.5" customWidth="1"/>
    <col min="4102" max="4102" width="13.33203125" customWidth="1"/>
    <col min="4103" max="4103" width="13.1640625" customWidth="1"/>
    <col min="4104" max="4107" width="10.5" customWidth="1"/>
    <col min="4108" max="4108" width="12.5" customWidth="1"/>
    <col min="4109" max="4109" width="13.83203125" customWidth="1"/>
    <col min="4110" max="4110" width="10.5" customWidth="1"/>
    <col min="4111" max="4111" width="14.6640625" customWidth="1"/>
    <col min="4112" max="4352" width="10.6640625" customWidth="1"/>
    <col min="4353" max="4353" width="13.6640625" customWidth="1"/>
    <col min="4354" max="4354" width="11.1640625" customWidth="1"/>
    <col min="4355" max="4355" width="3.83203125" customWidth="1"/>
    <col min="4356" max="4357" width="10.5" customWidth="1"/>
    <col min="4358" max="4358" width="13.33203125" customWidth="1"/>
    <col min="4359" max="4359" width="13.1640625" customWidth="1"/>
    <col min="4360" max="4363" width="10.5" customWidth="1"/>
    <col min="4364" max="4364" width="12.5" customWidth="1"/>
    <col min="4365" max="4365" width="13.83203125" customWidth="1"/>
    <col min="4366" max="4366" width="10.5" customWidth="1"/>
    <col min="4367" max="4367" width="14.6640625" customWidth="1"/>
    <col min="4368" max="4608" width="10.6640625" customWidth="1"/>
    <col min="4609" max="4609" width="13.6640625" customWidth="1"/>
    <col min="4610" max="4610" width="11.1640625" customWidth="1"/>
    <col min="4611" max="4611" width="3.83203125" customWidth="1"/>
    <col min="4612" max="4613" width="10.5" customWidth="1"/>
    <col min="4614" max="4614" width="13.33203125" customWidth="1"/>
    <col min="4615" max="4615" width="13.1640625" customWidth="1"/>
    <col min="4616" max="4619" width="10.5" customWidth="1"/>
    <col min="4620" max="4620" width="12.5" customWidth="1"/>
    <col min="4621" max="4621" width="13.83203125" customWidth="1"/>
    <col min="4622" max="4622" width="10.5" customWidth="1"/>
    <col min="4623" max="4623" width="14.6640625" customWidth="1"/>
    <col min="4624" max="4864" width="10.6640625" customWidth="1"/>
    <col min="4865" max="4865" width="13.6640625" customWidth="1"/>
    <col min="4866" max="4866" width="11.1640625" customWidth="1"/>
    <col min="4867" max="4867" width="3.83203125" customWidth="1"/>
    <col min="4868" max="4869" width="10.5" customWidth="1"/>
    <col min="4870" max="4870" width="13.33203125" customWidth="1"/>
    <col min="4871" max="4871" width="13.1640625" customWidth="1"/>
    <col min="4872" max="4875" width="10.5" customWidth="1"/>
    <col min="4876" max="4876" width="12.5" customWidth="1"/>
    <col min="4877" max="4877" width="13.83203125" customWidth="1"/>
    <col min="4878" max="4878" width="10.5" customWidth="1"/>
    <col min="4879" max="4879" width="14.6640625" customWidth="1"/>
    <col min="4880" max="5120" width="10.6640625" customWidth="1"/>
    <col min="5121" max="5121" width="13.6640625" customWidth="1"/>
    <col min="5122" max="5122" width="11.1640625" customWidth="1"/>
    <col min="5123" max="5123" width="3.83203125" customWidth="1"/>
    <col min="5124" max="5125" width="10.5" customWidth="1"/>
    <col min="5126" max="5126" width="13.33203125" customWidth="1"/>
    <col min="5127" max="5127" width="13.1640625" customWidth="1"/>
    <col min="5128" max="5131" width="10.5" customWidth="1"/>
    <col min="5132" max="5132" width="12.5" customWidth="1"/>
    <col min="5133" max="5133" width="13.83203125" customWidth="1"/>
    <col min="5134" max="5134" width="10.5" customWidth="1"/>
    <col min="5135" max="5135" width="14.6640625" customWidth="1"/>
    <col min="5136" max="5376" width="10.6640625" customWidth="1"/>
    <col min="5377" max="5377" width="13.6640625" customWidth="1"/>
    <col min="5378" max="5378" width="11.1640625" customWidth="1"/>
    <col min="5379" max="5379" width="3.83203125" customWidth="1"/>
    <col min="5380" max="5381" width="10.5" customWidth="1"/>
    <col min="5382" max="5382" width="13.33203125" customWidth="1"/>
    <col min="5383" max="5383" width="13.1640625" customWidth="1"/>
    <col min="5384" max="5387" width="10.5" customWidth="1"/>
    <col min="5388" max="5388" width="12.5" customWidth="1"/>
    <col min="5389" max="5389" width="13.83203125" customWidth="1"/>
    <col min="5390" max="5390" width="10.5" customWidth="1"/>
    <col min="5391" max="5391" width="14.6640625" customWidth="1"/>
    <col min="5392" max="5632" width="10.6640625" customWidth="1"/>
    <col min="5633" max="5633" width="13.6640625" customWidth="1"/>
    <col min="5634" max="5634" width="11.1640625" customWidth="1"/>
    <col min="5635" max="5635" width="3.83203125" customWidth="1"/>
    <col min="5636" max="5637" width="10.5" customWidth="1"/>
    <col min="5638" max="5638" width="13.33203125" customWidth="1"/>
    <col min="5639" max="5639" width="13.1640625" customWidth="1"/>
    <col min="5640" max="5643" width="10.5" customWidth="1"/>
    <col min="5644" max="5644" width="12.5" customWidth="1"/>
    <col min="5645" max="5645" width="13.83203125" customWidth="1"/>
    <col min="5646" max="5646" width="10.5" customWidth="1"/>
    <col min="5647" max="5647" width="14.6640625" customWidth="1"/>
    <col min="5648" max="5888" width="10.6640625" customWidth="1"/>
    <col min="5889" max="5889" width="13.6640625" customWidth="1"/>
    <col min="5890" max="5890" width="11.1640625" customWidth="1"/>
    <col min="5891" max="5891" width="3.83203125" customWidth="1"/>
    <col min="5892" max="5893" width="10.5" customWidth="1"/>
    <col min="5894" max="5894" width="13.33203125" customWidth="1"/>
    <col min="5895" max="5895" width="13.1640625" customWidth="1"/>
    <col min="5896" max="5899" width="10.5" customWidth="1"/>
    <col min="5900" max="5900" width="12.5" customWidth="1"/>
    <col min="5901" max="5901" width="13.83203125" customWidth="1"/>
    <col min="5902" max="5902" width="10.5" customWidth="1"/>
    <col min="5903" max="5903" width="14.6640625" customWidth="1"/>
    <col min="5904" max="6144" width="10.6640625" customWidth="1"/>
    <col min="6145" max="6145" width="13.6640625" customWidth="1"/>
    <col min="6146" max="6146" width="11.1640625" customWidth="1"/>
    <col min="6147" max="6147" width="3.83203125" customWidth="1"/>
    <col min="6148" max="6149" width="10.5" customWidth="1"/>
    <col min="6150" max="6150" width="13.33203125" customWidth="1"/>
    <col min="6151" max="6151" width="13.1640625" customWidth="1"/>
    <col min="6152" max="6155" width="10.5" customWidth="1"/>
    <col min="6156" max="6156" width="12.5" customWidth="1"/>
    <col min="6157" max="6157" width="13.83203125" customWidth="1"/>
    <col min="6158" max="6158" width="10.5" customWidth="1"/>
    <col min="6159" max="6159" width="14.6640625" customWidth="1"/>
    <col min="6160" max="6400" width="10.6640625" customWidth="1"/>
    <col min="6401" max="6401" width="13.6640625" customWidth="1"/>
    <col min="6402" max="6402" width="11.1640625" customWidth="1"/>
    <col min="6403" max="6403" width="3.83203125" customWidth="1"/>
    <col min="6404" max="6405" width="10.5" customWidth="1"/>
    <col min="6406" max="6406" width="13.33203125" customWidth="1"/>
    <col min="6407" max="6407" width="13.1640625" customWidth="1"/>
    <col min="6408" max="6411" width="10.5" customWidth="1"/>
    <col min="6412" max="6412" width="12.5" customWidth="1"/>
    <col min="6413" max="6413" width="13.83203125" customWidth="1"/>
    <col min="6414" max="6414" width="10.5" customWidth="1"/>
    <col min="6415" max="6415" width="14.6640625" customWidth="1"/>
    <col min="6416" max="6656" width="10.6640625" customWidth="1"/>
    <col min="6657" max="6657" width="13.6640625" customWidth="1"/>
    <col min="6658" max="6658" width="11.1640625" customWidth="1"/>
    <col min="6659" max="6659" width="3.83203125" customWidth="1"/>
    <col min="6660" max="6661" width="10.5" customWidth="1"/>
    <col min="6662" max="6662" width="13.33203125" customWidth="1"/>
    <col min="6663" max="6663" width="13.1640625" customWidth="1"/>
    <col min="6664" max="6667" width="10.5" customWidth="1"/>
    <col min="6668" max="6668" width="12.5" customWidth="1"/>
    <col min="6669" max="6669" width="13.83203125" customWidth="1"/>
    <col min="6670" max="6670" width="10.5" customWidth="1"/>
    <col min="6671" max="6671" width="14.6640625" customWidth="1"/>
    <col min="6672" max="6912" width="10.6640625" customWidth="1"/>
    <col min="6913" max="6913" width="13.6640625" customWidth="1"/>
    <col min="6914" max="6914" width="11.1640625" customWidth="1"/>
    <col min="6915" max="6915" width="3.83203125" customWidth="1"/>
    <col min="6916" max="6917" width="10.5" customWidth="1"/>
    <col min="6918" max="6918" width="13.33203125" customWidth="1"/>
    <col min="6919" max="6919" width="13.1640625" customWidth="1"/>
    <col min="6920" max="6923" width="10.5" customWidth="1"/>
    <col min="6924" max="6924" width="12.5" customWidth="1"/>
    <col min="6925" max="6925" width="13.83203125" customWidth="1"/>
    <col min="6926" max="6926" width="10.5" customWidth="1"/>
    <col min="6927" max="6927" width="14.6640625" customWidth="1"/>
    <col min="6928" max="7168" width="10.6640625" customWidth="1"/>
    <col min="7169" max="7169" width="13.6640625" customWidth="1"/>
    <col min="7170" max="7170" width="11.1640625" customWidth="1"/>
    <col min="7171" max="7171" width="3.83203125" customWidth="1"/>
    <col min="7172" max="7173" width="10.5" customWidth="1"/>
    <col min="7174" max="7174" width="13.33203125" customWidth="1"/>
    <col min="7175" max="7175" width="13.1640625" customWidth="1"/>
    <col min="7176" max="7179" width="10.5" customWidth="1"/>
    <col min="7180" max="7180" width="12.5" customWidth="1"/>
    <col min="7181" max="7181" width="13.83203125" customWidth="1"/>
    <col min="7182" max="7182" width="10.5" customWidth="1"/>
    <col min="7183" max="7183" width="14.6640625" customWidth="1"/>
    <col min="7184" max="7424" width="10.6640625" customWidth="1"/>
    <col min="7425" max="7425" width="13.6640625" customWidth="1"/>
    <col min="7426" max="7426" width="11.1640625" customWidth="1"/>
    <col min="7427" max="7427" width="3.83203125" customWidth="1"/>
    <col min="7428" max="7429" width="10.5" customWidth="1"/>
    <col min="7430" max="7430" width="13.33203125" customWidth="1"/>
    <col min="7431" max="7431" width="13.1640625" customWidth="1"/>
    <col min="7432" max="7435" width="10.5" customWidth="1"/>
    <col min="7436" max="7436" width="12.5" customWidth="1"/>
    <col min="7437" max="7437" width="13.83203125" customWidth="1"/>
    <col min="7438" max="7438" width="10.5" customWidth="1"/>
    <col min="7439" max="7439" width="14.6640625" customWidth="1"/>
    <col min="7440" max="7680" width="10.6640625" customWidth="1"/>
    <col min="7681" max="7681" width="13.6640625" customWidth="1"/>
    <col min="7682" max="7682" width="11.1640625" customWidth="1"/>
    <col min="7683" max="7683" width="3.83203125" customWidth="1"/>
    <col min="7684" max="7685" width="10.5" customWidth="1"/>
    <col min="7686" max="7686" width="13.33203125" customWidth="1"/>
    <col min="7687" max="7687" width="13.1640625" customWidth="1"/>
    <col min="7688" max="7691" width="10.5" customWidth="1"/>
    <col min="7692" max="7692" width="12.5" customWidth="1"/>
    <col min="7693" max="7693" width="13.83203125" customWidth="1"/>
    <col min="7694" max="7694" width="10.5" customWidth="1"/>
    <col min="7695" max="7695" width="14.6640625" customWidth="1"/>
    <col min="7696" max="7936" width="10.6640625" customWidth="1"/>
    <col min="7937" max="7937" width="13.6640625" customWidth="1"/>
    <col min="7938" max="7938" width="11.1640625" customWidth="1"/>
    <col min="7939" max="7939" width="3.83203125" customWidth="1"/>
    <col min="7940" max="7941" width="10.5" customWidth="1"/>
    <col min="7942" max="7942" width="13.33203125" customWidth="1"/>
    <col min="7943" max="7943" width="13.1640625" customWidth="1"/>
    <col min="7944" max="7947" width="10.5" customWidth="1"/>
    <col min="7948" max="7948" width="12.5" customWidth="1"/>
    <col min="7949" max="7949" width="13.83203125" customWidth="1"/>
    <col min="7950" max="7950" width="10.5" customWidth="1"/>
    <col min="7951" max="7951" width="14.6640625" customWidth="1"/>
    <col min="7952" max="8192" width="10.6640625" customWidth="1"/>
    <col min="8193" max="8193" width="13.6640625" customWidth="1"/>
    <col min="8194" max="8194" width="11.1640625" customWidth="1"/>
    <col min="8195" max="8195" width="3.83203125" customWidth="1"/>
    <col min="8196" max="8197" width="10.5" customWidth="1"/>
    <col min="8198" max="8198" width="13.33203125" customWidth="1"/>
    <col min="8199" max="8199" width="13.1640625" customWidth="1"/>
    <col min="8200" max="8203" width="10.5" customWidth="1"/>
    <col min="8204" max="8204" width="12.5" customWidth="1"/>
    <col min="8205" max="8205" width="13.83203125" customWidth="1"/>
    <col min="8206" max="8206" width="10.5" customWidth="1"/>
    <col min="8207" max="8207" width="14.6640625" customWidth="1"/>
    <col min="8208" max="8448" width="10.6640625" customWidth="1"/>
    <col min="8449" max="8449" width="13.6640625" customWidth="1"/>
    <col min="8450" max="8450" width="11.1640625" customWidth="1"/>
    <col min="8451" max="8451" width="3.83203125" customWidth="1"/>
    <col min="8452" max="8453" width="10.5" customWidth="1"/>
    <col min="8454" max="8454" width="13.33203125" customWidth="1"/>
    <col min="8455" max="8455" width="13.1640625" customWidth="1"/>
    <col min="8456" max="8459" width="10.5" customWidth="1"/>
    <col min="8460" max="8460" width="12.5" customWidth="1"/>
    <col min="8461" max="8461" width="13.83203125" customWidth="1"/>
    <col min="8462" max="8462" width="10.5" customWidth="1"/>
    <col min="8463" max="8463" width="14.6640625" customWidth="1"/>
    <col min="8464" max="8704" width="10.6640625" customWidth="1"/>
    <col min="8705" max="8705" width="13.6640625" customWidth="1"/>
    <col min="8706" max="8706" width="11.1640625" customWidth="1"/>
    <col min="8707" max="8707" width="3.83203125" customWidth="1"/>
    <col min="8708" max="8709" width="10.5" customWidth="1"/>
    <col min="8710" max="8710" width="13.33203125" customWidth="1"/>
    <col min="8711" max="8711" width="13.1640625" customWidth="1"/>
    <col min="8712" max="8715" width="10.5" customWidth="1"/>
    <col min="8716" max="8716" width="12.5" customWidth="1"/>
    <col min="8717" max="8717" width="13.83203125" customWidth="1"/>
    <col min="8718" max="8718" width="10.5" customWidth="1"/>
    <col min="8719" max="8719" width="14.6640625" customWidth="1"/>
    <col min="8720" max="8960" width="10.6640625" customWidth="1"/>
    <col min="8961" max="8961" width="13.6640625" customWidth="1"/>
    <col min="8962" max="8962" width="11.1640625" customWidth="1"/>
    <col min="8963" max="8963" width="3.83203125" customWidth="1"/>
    <col min="8964" max="8965" width="10.5" customWidth="1"/>
    <col min="8966" max="8966" width="13.33203125" customWidth="1"/>
    <col min="8967" max="8967" width="13.1640625" customWidth="1"/>
    <col min="8968" max="8971" width="10.5" customWidth="1"/>
    <col min="8972" max="8972" width="12.5" customWidth="1"/>
    <col min="8973" max="8973" width="13.83203125" customWidth="1"/>
    <col min="8974" max="8974" width="10.5" customWidth="1"/>
    <col min="8975" max="8975" width="14.6640625" customWidth="1"/>
    <col min="8976" max="9216" width="10.6640625" customWidth="1"/>
    <col min="9217" max="9217" width="13.6640625" customWidth="1"/>
    <col min="9218" max="9218" width="11.1640625" customWidth="1"/>
    <col min="9219" max="9219" width="3.83203125" customWidth="1"/>
    <col min="9220" max="9221" width="10.5" customWidth="1"/>
    <col min="9222" max="9222" width="13.33203125" customWidth="1"/>
    <col min="9223" max="9223" width="13.1640625" customWidth="1"/>
    <col min="9224" max="9227" width="10.5" customWidth="1"/>
    <col min="9228" max="9228" width="12.5" customWidth="1"/>
    <col min="9229" max="9229" width="13.83203125" customWidth="1"/>
    <col min="9230" max="9230" width="10.5" customWidth="1"/>
    <col min="9231" max="9231" width="14.6640625" customWidth="1"/>
    <col min="9232" max="9472" width="10.6640625" customWidth="1"/>
    <col min="9473" max="9473" width="13.6640625" customWidth="1"/>
    <col min="9474" max="9474" width="11.1640625" customWidth="1"/>
    <col min="9475" max="9475" width="3.83203125" customWidth="1"/>
    <col min="9476" max="9477" width="10.5" customWidth="1"/>
    <col min="9478" max="9478" width="13.33203125" customWidth="1"/>
    <col min="9479" max="9479" width="13.1640625" customWidth="1"/>
    <col min="9480" max="9483" width="10.5" customWidth="1"/>
    <col min="9484" max="9484" width="12.5" customWidth="1"/>
    <col min="9485" max="9485" width="13.83203125" customWidth="1"/>
    <col min="9486" max="9486" width="10.5" customWidth="1"/>
    <col min="9487" max="9487" width="14.6640625" customWidth="1"/>
    <col min="9488" max="9728" width="10.6640625" customWidth="1"/>
    <col min="9729" max="9729" width="13.6640625" customWidth="1"/>
    <col min="9730" max="9730" width="11.1640625" customWidth="1"/>
    <col min="9731" max="9731" width="3.83203125" customWidth="1"/>
    <col min="9732" max="9733" width="10.5" customWidth="1"/>
    <col min="9734" max="9734" width="13.33203125" customWidth="1"/>
    <col min="9735" max="9735" width="13.1640625" customWidth="1"/>
    <col min="9736" max="9739" width="10.5" customWidth="1"/>
    <col min="9740" max="9740" width="12.5" customWidth="1"/>
    <col min="9741" max="9741" width="13.83203125" customWidth="1"/>
    <col min="9742" max="9742" width="10.5" customWidth="1"/>
    <col min="9743" max="9743" width="14.6640625" customWidth="1"/>
    <col min="9744" max="9984" width="10.6640625" customWidth="1"/>
    <col min="9985" max="9985" width="13.6640625" customWidth="1"/>
    <col min="9986" max="9986" width="11.1640625" customWidth="1"/>
    <col min="9987" max="9987" width="3.83203125" customWidth="1"/>
    <col min="9988" max="9989" width="10.5" customWidth="1"/>
    <col min="9990" max="9990" width="13.33203125" customWidth="1"/>
    <col min="9991" max="9991" width="13.1640625" customWidth="1"/>
    <col min="9992" max="9995" width="10.5" customWidth="1"/>
    <col min="9996" max="9996" width="12.5" customWidth="1"/>
    <col min="9997" max="9997" width="13.83203125" customWidth="1"/>
    <col min="9998" max="9998" width="10.5" customWidth="1"/>
    <col min="9999" max="9999" width="14.6640625" customWidth="1"/>
    <col min="10000" max="10240" width="10.6640625" customWidth="1"/>
    <col min="10241" max="10241" width="13.6640625" customWidth="1"/>
    <col min="10242" max="10242" width="11.1640625" customWidth="1"/>
    <col min="10243" max="10243" width="3.83203125" customWidth="1"/>
    <col min="10244" max="10245" width="10.5" customWidth="1"/>
    <col min="10246" max="10246" width="13.33203125" customWidth="1"/>
    <col min="10247" max="10247" width="13.1640625" customWidth="1"/>
    <col min="10248" max="10251" width="10.5" customWidth="1"/>
    <col min="10252" max="10252" width="12.5" customWidth="1"/>
    <col min="10253" max="10253" width="13.83203125" customWidth="1"/>
    <col min="10254" max="10254" width="10.5" customWidth="1"/>
    <col min="10255" max="10255" width="14.6640625" customWidth="1"/>
    <col min="10256" max="10496" width="10.6640625" customWidth="1"/>
    <col min="10497" max="10497" width="13.6640625" customWidth="1"/>
    <col min="10498" max="10498" width="11.1640625" customWidth="1"/>
    <col min="10499" max="10499" width="3.83203125" customWidth="1"/>
    <col min="10500" max="10501" width="10.5" customWidth="1"/>
    <col min="10502" max="10502" width="13.33203125" customWidth="1"/>
    <col min="10503" max="10503" width="13.1640625" customWidth="1"/>
    <col min="10504" max="10507" width="10.5" customWidth="1"/>
    <col min="10508" max="10508" width="12.5" customWidth="1"/>
    <col min="10509" max="10509" width="13.83203125" customWidth="1"/>
    <col min="10510" max="10510" width="10.5" customWidth="1"/>
    <col min="10511" max="10511" width="14.6640625" customWidth="1"/>
    <col min="10512" max="10752" width="10.6640625" customWidth="1"/>
    <col min="10753" max="10753" width="13.6640625" customWidth="1"/>
    <col min="10754" max="10754" width="11.1640625" customWidth="1"/>
    <col min="10755" max="10755" width="3.83203125" customWidth="1"/>
    <col min="10756" max="10757" width="10.5" customWidth="1"/>
    <col min="10758" max="10758" width="13.33203125" customWidth="1"/>
    <col min="10759" max="10759" width="13.1640625" customWidth="1"/>
    <col min="10760" max="10763" width="10.5" customWidth="1"/>
    <col min="10764" max="10764" width="12.5" customWidth="1"/>
    <col min="10765" max="10765" width="13.83203125" customWidth="1"/>
    <col min="10766" max="10766" width="10.5" customWidth="1"/>
    <col min="10767" max="10767" width="14.6640625" customWidth="1"/>
    <col min="10768" max="11008" width="10.6640625" customWidth="1"/>
    <col min="11009" max="11009" width="13.6640625" customWidth="1"/>
    <col min="11010" max="11010" width="11.1640625" customWidth="1"/>
    <col min="11011" max="11011" width="3.83203125" customWidth="1"/>
    <col min="11012" max="11013" width="10.5" customWidth="1"/>
    <col min="11014" max="11014" width="13.33203125" customWidth="1"/>
    <col min="11015" max="11015" width="13.1640625" customWidth="1"/>
    <col min="11016" max="11019" width="10.5" customWidth="1"/>
    <col min="11020" max="11020" width="12.5" customWidth="1"/>
    <col min="11021" max="11021" width="13.83203125" customWidth="1"/>
    <col min="11022" max="11022" width="10.5" customWidth="1"/>
    <col min="11023" max="11023" width="14.6640625" customWidth="1"/>
    <col min="11024" max="11264" width="10.6640625" customWidth="1"/>
    <col min="11265" max="11265" width="13.6640625" customWidth="1"/>
    <col min="11266" max="11266" width="11.1640625" customWidth="1"/>
    <col min="11267" max="11267" width="3.83203125" customWidth="1"/>
    <col min="11268" max="11269" width="10.5" customWidth="1"/>
    <col min="11270" max="11270" width="13.33203125" customWidth="1"/>
    <col min="11271" max="11271" width="13.1640625" customWidth="1"/>
    <col min="11272" max="11275" width="10.5" customWidth="1"/>
    <col min="11276" max="11276" width="12.5" customWidth="1"/>
    <col min="11277" max="11277" width="13.83203125" customWidth="1"/>
    <col min="11278" max="11278" width="10.5" customWidth="1"/>
    <col min="11279" max="11279" width="14.6640625" customWidth="1"/>
    <col min="11280" max="11520" width="10.6640625" customWidth="1"/>
    <col min="11521" max="11521" width="13.6640625" customWidth="1"/>
    <col min="11522" max="11522" width="11.1640625" customWidth="1"/>
    <col min="11523" max="11523" width="3.83203125" customWidth="1"/>
    <col min="11524" max="11525" width="10.5" customWidth="1"/>
    <col min="11526" max="11526" width="13.33203125" customWidth="1"/>
    <col min="11527" max="11527" width="13.1640625" customWidth="1"/>
    <col min="11528" max="11531" width="10.5" customWidth="1"/>
    <col min="11532" max="11532" width="12.5" customWidth="1"/>
    <col min="11533" max="11533" width="13.83203125" customWidth="1"/>
    <col min="11534" max="11534" width="10.5" customWidth="1"/>
    <col min="11535" max="11535" width="14.6640625" customWidth="1"/>
    <col min="11536" max="11776" width="10.6640625" customWidth="1"/>
    <col min="11777" max="11777" width="13.6640625" customWidth="1"/>
    <col min="11778" max="11778" width="11.1640625" customWidth="1"/>
    <col min="11779" max="11779" width="3.83203125" customWidth="1"/>
    <col min="11780" max="11781" width="10.5" customWidth="1"/>
    <col min="11782" max="11782" width="13.33203125" customWidth="1"/>
    <col min="11783" max="11783" width="13.1640625" customWidth="1"/>
    <col min="11784" max="11787" width="10.5" customWidth="1"/>
    <col min="11788" max="11788" width="12.5" customWidth="1"/>
    <col min="11789" max="11789" width="13.83203125" customWidth="1"/>
    <col min="11790" max="11790" width="10.5" customWidth="1"/>
    <col min="11791" max="11791" width="14.6640625" customWidth="1"/>
    <col min="11792" max="12032" width="10.6640625" customWidth="1"/>
    <col min="12033" max="12033" width="13.6640625" customWidth="1"/>
    <col min="12034" max="12034" width="11.1640625" customWidth="1"/>
    <col min="12035" max="12035" width="3.83203125" customWidth="1"/>
    <col min="12036" max="12037" width="10.5" customWidth="1"/>
    <col min="12038" max="12038" width="13.33203125" customWidth="1"/>
    <col min="12039" max="12039" width="13.1640625" customWidth="1"/>
    <col min="12040" max="12043" width="10.5" customWidth="1"/>
    <col min="12044" max="12044" width="12.5" customWidth="1"/>
    <col min="12045" max="12045" width="13.83203125" customWidth="1"/>
    <col min="12046" max="12046" width="10.5" customWidth="1"/>
    <col min="12047" max="12047" width="14.6640625" customWidth="1"/>
    <col min="12048" max="12288" width="10.6640625" customWidth="1"/>
    <col min="12289" max="12289" width="13.6640625" customWidth="1"/>
    <col min="12290" max="12290" width="11.1640625" customWidth="1"/>
    <col min="12291" max="12291" width="3.83203125" customWidth="1"/>
    <col min="12292" max="12293" width="10.5" customWidth="1"/>
    <col min="12294" max="12294" width="13.33203125" customWidth="1"/>
    <col min="12295" max="12295" width="13.1640625" customWidth="1"/>
    <col min="12296" max="12299" width="10.5" customWidth="1"/>
    <col min="12300" max="12300" width="12.5" customWidth="1"/>
    <col min="12301" max="12301" width="13.83203125" customWidth="1"/>
    <col min="12302" max="12302" width="10.5" customWidth="1"/>
    <col min="12303" max="12303" width="14.6640625" customWidth="1"/>
    <col min="12304" max="12544" width="10.6640625" customWidth="1"/>
    <col min="12545" max="12545" width="13.6640625" customWidth="1"/>
    <col min="12546" max="12546" width="11.1640625" customWidth="1"/>
    <col min="12547" max="12547" width="3.83203125" customWidth="1"/>
    <col min="12548" max="12549" width="10.5" customWidth="1"/>
    <col min="12550" max="12550" width="13.33203125" customWidth="1"/>
    <col min="12551" max="12551" width="13.1640625" customWidth="1"/>
    <col min="12552" max="12555" width="10.5" customWidth="1"/>
    <col min="12556" max="12556" width="12.5" customWidth="1"/>
    <col min="12557" max="12557" width="13.83203125" customWidth="1"/>
    <col min="12558" max="12558" width="10.5" customWidth="1"/>
    <col min="12559" max="12559" width="14.6640625" customWidth="1"/>
    <col min="12560" max="12800" width="10.6640625" customWidth="1"/>
    <col min="12801" max="12801" width="13.6640625" customWidth="1"/>
    <col min="12802" max="12802" width="11.1640625" customWidth="1"/>
    <col min="12803" max="12803" width="3.83203125" customWidth="1"/>
    <col min="12804" max="12805" width="10.5" customWidth="1"/>
    <col min="12806" max="12806" width="13.33203125" customWidth="1"/>
    <col min="12807" max="12807" width="13.1640625" customWidth="1"/>
    <col min="12808" max="12811" width="10.5" customWidth="1"/>
    <col min="12812" max="12812" width="12.5" customWidth="1"/>
    <col min="12813" max="12813" width="13.83203125" customWidth="1"/>
    <col min="12814" max="12814" width="10.5" customWidth="1"/>
    <col min="12815" max="12815" width="14.6640625" customWidth="1"/>
    <col min="12816" max="13056" width="10.6640625" customWidth="1"/>
    <col min="13057" max="13057" width="13.6640625" customWidth="1"/>
    <col min="13058" max="13058" width="11.1640625" customWidth="1"/>
    <col min="13059" max="13059" width="3.83203125" customWidth="1"/>
    <col min="13060" max="13061" width="10.5" customWidth="1"/>
    <col min="13062" max="13062" width="13.33203125" customWidth="1"/>
    <col min="13063" max="13063" width="13.1640625" customWidth="1"/>
    <col min="13064" max="13067" width="10.5" customWidth="1"/>
    <col min="13068" max="13068" width="12.5" customWidth="1"/>
    <col min="13069" max="13069" width="13.83203125" customWidth="1"/>
    <col min="13070" max="13070" width="10.5" customWidth="1"/>
    <col min="13071" max="13071" width="14.6640625" customWidth="1"/>
    <col min="13072" max="13312" width="10.6640625" customWidth="1"/>
    <col min="13313" max="13313" width="13.6640625" customWidth="1"/>
    <col min="13314" max="13314" width="11.1640625" customWidth="1"/>
    <col min="13315" max="13315" width="3.83203125" customWidth="1"/>
    <col min="13316" max="13317" width="10.5" customWidth="1"/>
    <col min="13318" max="13318" width="13.33203125" customWidth="1"/>
    <col min="13319" max="13319" width="13.1640625" customWidth="1"/>
    <col min="13320" max="13323" width="10.5" customWidth="1"/>
    <col min="13324" max="13324" width="12.5" customWidth="1"/>
    <col min="13325" max="13325" width="13.83203125" customWidth="1"/>
    <col min="13326" max="13326" width="10.5" customWidth="1"/>
    <col min="13327" max="13327" width="14.6640625" customWidth="1"/>
    <col min="13328" max="13568" width="10.6640625" customWidth="1"/>
    <col min="13569" max="13569" width="13.6640625" customWidth="1"/>
    <col min="13570" max="13570" width="11.1640625" customWidth="1"/>
    <col min="13571" max="13571" width="3.83203125" customWidth="1"/>
    <col min="13572" max="13573" width="10.5" customWidth="1"/>
    <col min="13574" max="13574" width="13.33203125" customWidth="1"/>
    <col min="13575" max="13575" width="13.1640625" customWidth="1"/>
    <col min="13576" max="13579" width="10.5" customWidth="1"/>
    <col min="13580" max="13580" width="12.5" customWidth="1"/>
    <col min="13581" max="13581" width="13.83203125" customWidth="1"/>
    <col min="13582" max="13582" width="10.5" customWidth="1"/>
    <col min="13583" max="13583" width="14.6640625" customWidth="1"/>
    <col min="13584" max="13824" width="10.6640625" customWidth="1"/>
    <col min="13825" max="13825" width="13.6640625" customWidth="1"/>
    <col min="13826" max="13826" width="11.1640625" customWidth="1"/>
    <col min="13827" max="13827" width="3.83203125" customWidth="1"/>
    <col min="13828" max="13829" width="10.5" customWidth="1"/>
    <col min="13830" max="13830" width="13.33203125" customWidth="1"/>
    <col min="13831" max="13831" width="13.1640625" customWidth="1"/>
    <col min="13832" max="13835" width="10.5" customWidth="1"/>
    <col min="13836" max="13836" width="12.5" customWidth="1"/>
    <col min="13837" max="13837" width="13.83203125" customWidth="1"/>
    <col min="13838" max="13838" width="10.5" customWidth="1"/>
    <col min="13839" max="13839" width="14.6640625" customWidth="1"/>
    <col min="13840" max="14080" width="10.6640625" customWidth="1"/>
    <col min="14081" max="14081" width="13.6640625" customWidth="1"/>
    <col min="14082" max="14082" width="11.1640625" customWidth="1"/>
    <col min="14083" max="14083" width="3.83203125" customWidth="1"/>
    <col min="14084" max="14085" width="10.5" customWidth="1"/>
    <col min="14086" max="14086" width="13.33203125" customWidth="1"/>
    <col min="14087" max="14087" width="13.1640625" customWidth="1"/>
    <col min="14088" max="14091" width="10.5" customWidth="1"/>
    <col min="14092" max="14092" width="12.5" customWidth="1"/>
    <col min="14093" max="14093" width="13.83203125" customWidth="1"/>
    <col min="14094" max="14094" width="10.5" customWidth="1"/>
    <col min="14095" max="14095" width="14.6640625" customWidth="1"/>
    <col min="14096" max="14336" width="10.6640625" customWidth="1"/>
    <col min="14337" max="14337" width="13.6640625" customWidth="1"/>
    <col min="14338" max="14338" width="11.1640625" customWidth="1"/>
    <col min="14339" max="14339" width="3.83203125" customWidth="1"/>
    <col min="14340" max="14341" width="10.5" customWidth="1"/>
    <col min="14342" max="14342" width="13.33203125" customWidth="1"/>
    <col min="14343" max="14343" width="13.1640625" customWidth="1"/>
    <col min="14344" max="14347" width="10.5" customWidth="1"/>
    <col min="14348" max="14348" width="12.5" customWidth="1"/>
    <col min="14349" max="14349" width="13.83203125" customWidth="1"/>
    <col min="14350" max="14350" width="10.5" customWidth="1"/>
    <col min="14351" max="14351" width="14.6640625" customWidth="1"/>
    <col min="14352" max="14592" width="10.6640625" customWidth="1"/>
    <col min="14593" max="14593" width="13.6640625" customWidth="1"/>
    <col min="14594" max="14594" width="11.1640625" customWidth="1"/>
    <col min="14595" max="14595" width="3.83203125" customWidth="1"/>
    <col min="14596" max="14597" width="10.5" customWidth="1"/>
    <col min="14598" max="14598" width="13.33203125" customWidth="1"/>
    <col min="14599" max="14599" width="13.1640625" customWidth="1"/>
    <col min="14600" max="14603" width="10.5" customWidth="1"/>
    <col min="14604" max="14604" width="12.5" customWidth="1"/>
    <col min="14605" max="14605" width="13.83203125" customWidth="1"/>
    <col min="14606" max="14606" width="10.5" customWidth="1"/>
    <col min="14607" max="14607" width="14.6640625" customWidth="1"/>
    <col min="14608" max="14848" width="10.6640625" customWidth="1"/>
    <col min="14849" max="14849" width="13.6640625" customWidth="1"/>
    <col min="14850" max="14850" width="11.1640625" customWidth="1"/>
    <col min="14851" max="14851" width="3.83203125" customWidth="1"/>
    <col min="14852" max="14853" width="10.5" customWidth="1"/>
    <col min="14854" max="14854" width="13.33203125" customWidth="1"/>
    <col min="14855" max="14855" width="13.1640625" customWidth="1"/>
    <col min="14856" max="14859" width="10.5" customWidth="1"/>
    <col min="14860" max="14860" width="12.5" customWidth="1"/>
    <col min="14861" max="14861" width="13.83203125" customWidth="1"/>
    <col min="14862" max="14862" width="10.5" customWidth="1"/>
    <col min="14863" max="14863" width="14.6640625" customWidth="1"/>
    <col min="14864" max="15104" width="10.6640625" customWidth="1"/>
    <col min="15105" max="15105" width="13.6640625" customWidth="1"/>
    <col min="15106" max="15106" width="11.1640625" customWidth="1"/>
    <col min="15107" max="15107" width="3.83203125" customWidth="1"/>
    <col min="15108" max="15109" width="10.5" customWidth="1"/>
    <col min="15110" max="15110" width="13.33203125" customWidth="1"/>
    <col min="15111" max="15111" width="13.1640625" customWidth="1"/>
    <col min="15112" max="15115" width="10.5" customWidth="1"/>
    <col min="15116" max="15116" width="12.5" customWidth="1"/>
    <col min="15117" max="15117" width="13.83203125" customWidth="1"/>
    <col min="15118" max="15118" width="10.5" customWidth="1"/>
    <col min="15119" max="15119" width="14.6640625" customWidth="1"/>
    <col min="15120" max="15360" width="10.6640625" customWidth="1"/>
    <col min="15361" max="15361" width="13.6640625" customWidth="1"/>
    <col min="15362" max="15362" width="11.1640625" customWidth="1"/>
    <col min="15363" max="15363" width="3.83203125" customWidth="1"/>
    <col min="15364" max="15365" width="10.5" customWidth="1"/>
    <col min="15366" max="15366" width="13.33203125" customWidth="1"/>
    <col min="15367" max="15367" width="13.1640625" customWidth="1"/>
    <col min="15368" max="15371" width="10.5" customWidth="1"/>
    <col min="15372" max="15372" width="12.5" customWidth="1"/>
    <col min="15373" max="15373" width="13.83203125" customWidth="1"/>
    <col min="15374" max="15374" width="10.5" customWidth="1"/>
    <col min="15375" max="15375" width="14.6640625" customWidth="1"/>
    <col min="15376" max="15616" width="10.6640625" customWidth="1"/>
    <col min="15617" max="15617" width="13.6640625" customWidth="1"/>
    <col min="15618" max="15618" width="11.1640625" customWidth="1"/>
    <col min="15619" max="15619" width="3.83203125" customWidth="1"/>
    <col min="15620" max="15621" width="10.5" customWidth="1"/>
    <col min="15622" max="15622" width="13.33203125" customWidth="1"/>
    <col min="15623" max="15623" width="13.1640625" customWidth="1"/>
    <col min="15624" max="15627" width="10.5" customWidth="1"/>
    <col min="15628" max="15628" width="12.5" customWidth="1"/>
    <col min="15629" max="15629" width="13.83203125" customWidth="1"/>
    <col min="15630" max="15630" width="10.5" customWidth="1"/>
    <col min="15631" max="15631" width="14.6640625" customWidth="1"/>
    <col min="15632" max="15872" width="10.6640625" customWidth="1"/>
    <col min="15873" max="15873" width="13.6640625" customWidth="1"/>
    <col min="15874" max="15874" width="11.1640625" customWidth="1"/>
    <col min="15875" max="15875" width="3.83203125" customWidth="1"/>
    <col min="15876" max="15877" width="10.5" customWidth="1"/>
    <col min="15878" max="15878" width="13.33203125" customWidth="1"/>
    <col min="15879" max="15879" width="13.1640625" customWidth="1"/>
    <col min="15880" max="15883" width="10.5" customWidth="1"/>
    <col min="15884" max="15884" width="12.5" customWidth="1"/>
    <col min="15885" max="15885" width="13.83203125" customWidth="1"/>
    <col min="15886" max="15886" width="10.5" customWidth="1"/>
    <col min="15887" max="15887" width="14.6640625" customWidth="1"/>
    <col min="15888" max="16128" width="10.6640625" customWidth="1"/>
    <col min="16129" max="16129" width="13.6640625" customWidth="1"/>
    <col min="16130" max="16130" width="11.1640625" customWidth="1"/>
    <col min="16131" max="16131" width="3.83203125" customWidth="1"/>
    <col min="16132" max="16133" width="10.5" customWidth="1"/>
    <col min="16134" max="16134" width="13.33203125" customWidth="1"/>
    <col min="16135" max="16135" width="13.1640625" customWidth="1"/>
    <col min="16136" max="16139" width="10.5" customWidth="1"/>
    <col min="16140" max="16140" width="12.5" customWidth="1"/>
    <col min="16141" max="16141" width="13.83203125" customWidth="1"/>
    <col min="16142" max="16142" width="10.5" customWidth="1"/>
    <col min="16143" max="16143" width="14.6640625" customWidth="1"/>
    <col min="16144" max="16384" width="10.6640625" customWidth="1"/>
  </cols>
  <sheetData>
    <row r="1" spans="1:15" ht="29.25" customHeight="1" x14ac:dyDescent="0.2">
      <c r="L1" s="269" t="s">
        <v>213</v>
      </c>
      <c r="M1" s="269"/>
      <c r="N1" s="269"/>
      <c r="O1" s="269"/>
    </row>
    <row r="2" spans="1:15" ht="27.75" customHeight="1" x14ac:dyDescent="0.2">
      <c r="A2" s="277" t="s">
        <v>194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</row>
    <row r="3" spans="1:15" ht="18" customHeight="1" x14ac:dyDescent="0.2">
      <c r="A3" s="278" t="s">
        <v>195</v>
      </c>
      <c r="B3" s="280" t="s">
        <v>215</v>
      </c>
      <c r="C3" s="280"/>
      <c r="D3" s="283" t="s">
        <v>196</v>
      </c>
      <c r="E3" s="283"/>
      <c r="F3" s="283"/>
      <c r="G3" s="283"/>
      <c r="H3" s="283"/>
      <c r="I3" s="283"/>
      <c r="J3" s="283" t="s">
        <v>214</v>
      </c>
      <c r="K3" s="283"/>
      <c r="L3" s="283"/>
      <c r="M3" s="283"/>
      <c r="N3" s="283"/>
      <c r="O3" s="283"/>
    </row>
    <row r="4" spans="1:15" ht="50.25" customHeight="1" x14ac:dyDescent="0.2">
      <c r="A4" s="279"/>
      <c r="B4" s="281"/>
      <c r="C4" s="282"/>
      <c r="D4" s="158" t="s">
        <v>197</v>
      </c>
      <c r="E4" s="158" t="s">
        <v>198</v>
      </c>
      <c r="F4" s="162" t="s">
        <v>199</v>
      </c>
      <c r="G4" s="162" t="s">
        <v>200</v>
      </c>
      <c r="H4" s="158" t="s">
        <v>0</v>
      </c>
      <c r="I4" s="158" t="s">
        <v>201</v>
      </c>
      <c r="J4" s="158" t="s">
        <v>197</v>
      </c>
      <c r="K4" s="158" t="s">
        <v>198</v>
      </c>
      <c r="L4" s="162" t="s">
        <v>199</v>
      </c>
      <c r="M4" s="162" t="s">
        <v>200</v>
      </c>
      <c r="N4" s="158" t="s">
        <v>0</v>
      </c>
      <c r="O4" s="158" t="s">
        <v>201</v>
      </c>
    </row>
    <row r="5" spans="1:15" ht="11.25" customHeight="1" x14ac:dyDescent="0.2">
      <c r="A5" s="270" t="s">
        <v>40</v>
      </c>
      <c r="B5" s="157" t="s">
        <v>202</v>
      </c>
      <c r="C5" s="158" t="s">
        <v>203</v>
      </c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</row>
    <row r="6" spans="1:15" ht="11.25" customHeight="1" x14ac:dyDescent="0.2">
      <c r="A6" s="271"/>
      <c r="B6" s="157" t="s">
        <v>202</v>
      </c>
      <c r="C6" s="158" t="s">
        <v>204</v>
      </c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</row>
    <row r="7" spans="1:15" ht="11.25" customHeight="1" x14ac:dyDescent="0.2">
      <c r="A7" s="271"/>
      <c r="B7" s="157" t="s">
        <v>205</v>
      </c>
      <c r="C7" s="158" t="s">
        <v>203</v>
      </c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</row>
    <row r="8" spans="1:15" ht="11.25" customHeight="1" x14ac:dyDescent="0.2">
      <c r="A8" s="271"/>
      <c r="B8" s="157" t="s">
        <v>205</v>
      </c>
      <c r="C8" s="158" t="s">
        <v>204</v>
      </c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</row>
    <row r="9" spans="1:15" ht="11.25" customHeight="1" x14ac:dyDescent="0.2">
      <c r="A9" s="271"/>
      <c r="B9" s="157" t="s">
        <v>206</v>
      </c>
      <c r="C9" s="158" t="s">
        <v>203</v>
      </c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</row>
    <row r="10" spans="1:15" ht="11.25" customHeight="1" x14ac:dyDescent="0.2">
      <c r="A10" s="271"/>
      <c r="B10" s="157" t="s">
        <v>206</v>
      </c>
      <c r="C10" s="158" t="s">
        <v>204</v>
      </c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</row>
    <row r="11" spans="1:15" ht="11.25" customHeight="1" x14ac:dyDescent="0.2">
      <c r="A11" s="271"/>
      <c r="B11" s="157" t="s">
        <v>207</v>
      </c>
      <c r="C11" s="158" t="s">
        <v>203</v>
      </c>
      <c r="D11" s="160">
        <v>70</v>
      </c>
      <c r="E11" s="160">
        <v>12</v>
      </c>
      <c r="F11" s="160">
        <v>10</v>
      </c>
      <c r="G11" s="160">
        <v>38</v>
      </c>
      <c r="H11" s="160">
        <v>4</v>
      </c>
      <c r="I11" s="160">
        <v>134</v>
      </c>
      <c r="J11" s="161">
        <v>6832</v>
      </c>
      <c r="K11" s="161">
        <v>1171</v>
      </c>
      <c r="L11" s="160">
        <v>976</v>
      </c>
      <c r="M11" s="161">
        <v>3709</v>
      </c>
      <c r="N11" s="160">
        <v>390</v>
      </c>
      <c r="O11" s="161">
        <v>13078</v>
      </c>
    </row>
    <row r="12" spans="1:15" ht="11.25" customHeight="1" x14ac:dyDescent="0.2">
      <c r="A12" s="271"/>
      <c r="B12" s="157" t="s">
        <v>207</v>
      </c>
      <c r="C12" s="158" t="s">
        <v>204</v>
      </c>
      <c r="D12" s="160">
        <v>51</v>
      </c>
      <c r="E12" s="160">
        <v>11</v>
      </c>
      <c r="F12" s="160">
        <v>19</v>
      </c>
      <c r="G12" s="160">
        <v>28</v>
      </c>
      <c r="H12" s="160">
        <v>8</v>
      </c>
      <c r="I12" s="160">
        <v>117</v>
      </c>
      <c r="J12" s="161">
        <v>9063</v>
      </c>
      <c r="K12" s="161">
        <v>1955</v>
      </c>
      <c r="L12" s="161">
        <v>3377</v>
      </c>
      <c r="M12" s="161">
        <v>4976</v>
      </c>
      <c r="N12" s="161">
        <v>1422</v>
      </c>
      <c r="O12" s="161">
        <v>20793</v>
      </c>
    </row>
    <row r="13" spans="1:15" ht="11.25" customHeight="1" x14ac:dyDescent="0.2">
      <c r="A13" s="271"/>
      <c r="B13" s="157" t="s">
        <v>208</v>
      </c>
      <c r="C13" s="158" t="s">
        <v>203</v>
      </c>
      <c r="D13" s="161">
        <v>2592</v>
      </c>
      <c r="E13" s="160">
        <v>841</v>
      </c>
      <c r="F13" s="160">
        <v>690</v>
      </c>
      <c r="G13" s="161">
        <v>1277</v>
      </c>
      <c r="H13" s="160">
        <v>133</v>
      </c>
      <c r="I13" s="161">
        <v>5533</v>
      </c>
      <c r="J13" s="161">
        <v>231687</v>
      </c>
      <c r="K13" s="161">
        <v>75173</v>
      </c>
      <c r="L13" s="161">
        <v>61676</v>
      </c>
      <c r="M13" s="161">
        <v>114145</v>
      </c>
      <c r="N13" s="161">
        <v>11888</v>
      </c>
      <c r="O13" s="161">
        <v>494569</v>
      </c>
    </row>
    <row r="14" spans="1:15" ht="11.25" customHeight="1" x14ac:dyDescent="0.2">
      <c r="A14" s="271"/>
      <c r="B14" s="157" t="s">
        <v>209</v>
      </c>
      <c r="C14" s="158" t="s">
        <v>204</v>
      </c>
      <c r="D14" s="161">
        <v>3081</v>
      </c>
      <c r="E14" s="160">
        <v>918</v>
      </c>
      <c r="F14" s="160">
        <v>757</v>
      </c>
      <c r="G14" s="161">
        <v>1454</v>
      </c>
      <c r="H14" s="160">
        <v>162</v>
      </c>
      <c r="I14" s="161">
        <v>6372</v>
      </c>
      <c r="J14" s="161">
        <v>549747</v>
      </c>
      <c r="K14" s="161">
        <v>163800</v>
      </c>
      <c r="L14" s="161">
        <v>135073</v>
      </c>
      <c r="M14" s="161">
        <v>259439</v>
      </c>
      <c r="N14" s="161">
        <v>28906</v>
      </c>
      <c r="O14" s="161">
        <v>1136965</v>
      </c>
    </row>
    <row r="15" spans="1:15" ht="11.25" customHeight="1" x14ac:dyDescent="0.2">
      <c r="A15" s="271"/>
      <c r="B15" s="157" t="s">
        <v>210</v>
      </c>
      <c r="C15" s="158" t="s">
        <v>203</v>
      </c>
      <c r="D15" s="160">
        <v>600</v>
      </c>
      <c r="E15" s="160">
        <v>208</v>
      </c>
      <c r="F15" s="160">
        <v>107</v>
      </c>
      <c r="G15" s="160">
        <v>367</v>
      </c>
      <c r="H15" s="160">
        <v>23</v>
      </c>
      <c r="I15" s="161">
        <v>1305</v>
      </c>
      <c r="J15" s="161">
        <v>95892</v>
      </c>
      <c r="K15" s="161">
        <v>33242</v>
      </c>
      <c r="L15" s="161">
        <v>17101</v>
      </c>
      <c r="M15" s="161">
        <v>58654</v>
      </c>
      <c r="N15" s="161">
        <v>3676</v>
      </c>
      <c r="O15" s="161">
        <v>208565</v>
      </c>
    </row>
    <row r="16" spans="1:15" ht="11.25" customHeight="1" x14ac:dyDescent="0.2">
      <c r="A16" s="271"/>
      <c r="B16" s="157" t="s">
        <v>211</v>
      </c>
      <c r="C16" s="158" t="s">
        <v>204</v>
      </c>
      <c r="D16" s="161">
        <v>1629</v>
      </c>
      <c r="E16" s="160">
        <v>509</v>
      </c>
      <c r="F16" s="160">
        <v>318</v>
      </c>
      <c r="G16" s="161">
        <v>1036</v>
      </c>
      <c r="H16" s="160">
        <v>59</v>
      </c>
      <c r="I16" s="161">
        <v>3551</v>
      </c>
      <c r="J16" s="161">
        <v>322394</v>
      </c>
      <c r="K16" s="161">
        <v>100736</v>
      </c>
      <c r="L16" s="161">
        <v>62935</v>
      </c>
      <c r="M16" s="161">
        <v>205034</v>
      </c>
      <c r="N16" s="161">
        <v>11677</v>
      </c>
      <c r="O16" s="161">
        <v>702776</v>
      </c>
    </row>
    <row r="17" spans="1:15" ht="11.25" customHeight="1" x14ac:dyDescent="0.2">
      <c r="A17" s="272"/>
      <c r="B17" s="273" t="s">
        <v>201</v>
      </c>
      <c r="C17" s="273"/>
      <c r="D17" s="161">
        <v>8023</v>
      </c>
      <c r="E17" s="161">
        <v>2499</v>
      </c>
      <c r="F17" s="161">
        <v>1901</v>
      </c>
      <c r="G17" s="161">
        <v>4200</v>
      </c>
      <c r="H17" s="160">
        <v>389</v>
      </c>
      <c r="I17" s="163">
        <v>17012</v>
      </c>
      <c r="J17" s="161">
        <v>1215615</v>
      </c>
      <c r="K17" s="161">
        <v>376077</v>
      </c>
      <c r="L17" s="161">
        <v>281138</v>
      </c>
      <c r="M17" s="161">
        <v>645957</v>
      </c>
      <c r="N17" s="161">
        <v>57959</v>
      </c>
      <c r="O17" s="165">
        <v>2576746</v>
      </c>
    </row>
    <row r="18" spans="1:15" ht="11.25" customHeight="1" x14ac:dyDescent="0.2">
      <c r="A18" s="270" t="s">
        <v>41</v>
      </c>
      <c r="B18" s="157" t="s">
        <v>202</v>
      </c>
      <c r="C18" s="158" t="s">
        <v>203</v>
      </c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</row>
    <row r="19" spans="1:15" ht="11.25" customHeight="1" x14ac:dyDescent="0.2">
      <c r="A19" s="271"/>
      <c r="B19" s="157" t="s">
        <v>202</v>
      </c>
      <c r="C19" s="158" t="s">
        <v>204</v>
      </c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</row>
    <row r="20" spans="1:15" ht="11.25" customHeight="1" x14ac:dyDescent="0.2">
      <c r="A20" s="271"/>
      <c r="B20" s="157" t="s">
        <v>205</v>
      </c>
      <c r="C20" s="158" t="s">
        <v>203</v>
      </c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</row>
    <row r="21" spans="1:15" ht="11.25" customHeight="1" x14ac:dyDescent="0.2">
      <c r="A21" s="271"/>
      <c r="B21" s="157" t="s">
        <v>205</v>
      </c>
      <c r="C21" s="158" t="s">
        <v>204</v>
      </c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</row>
    <row r="22" spans="1:15" ht="11.25" customHeight="1" x14ac:dyDescent="0.2">
      <c r="A22" s="271"/>
      <c r="B22" s="157" t="s">
        <v>206</v>
      </c>
      <c r="C22" s="158" t="s">
        <v>203</v>
      </c>
      <c r="D22" s="160">
        <v>1</v>
      </c>
      <c r="E22" s="159"/>
      <c r="F22" s="159"/>
      <c r="G22" s="159"/>
      <c r="H22" s="160">
        <v>2</v>
      </c>
      <c r="I22" s="160">
        <v>3</v>
      </c>
      <c r="J22" s="160">
        <v>284</v>
      </c>
      <c r="K22" s="159"/>
      <c r="L22" s="159"/>
      <c r="M22" s="159"/>
      <c r="N22" s="160">
        <v>568</v>
      </c>
      <c r="O22" s="160">
        <v>852</v>
      </c>
    </row>
    <row r="23" spans="1:15" ht="11.25" customHeight="1" x14ac:dyDescent="0.2">
      <c r="A23" s="271"/>
      <c r="B23" s="157" t="s">
        <v>206</v>
      </c>
      <c r="C23" s="158" t="s">
        <v>204</v>
      </c>
      <c r="D23" s="160">
        <v>5</v>
      </c>
      <c r="E23" s="159"/>
      <c r="F23" s="160">
        <v>1</v>
      </c>
      <c r="G23" s="159"/>
      <c r="H23" s="160">
        <v>5</v>
      </c>
      <c r="I23" s="160">
        <v>11</v>
      </c>
      <c r="J23" s="161">
        <v>1497</v>
      </c>
      <c r="K23" s="159"/>
      <c r="L23" s="160">
        <v>299</v>
      </c>
      <c r="M23" s="159"/>
      <c r="N23" s="161">
        <v>1497</v>
      </c>
      <c r="O23" s="161">
        <v>3293</v>
      </c>
    </row>
    <row r="24" spans="1:15" ht="11.25" customHeight="1" x14ac:dyDescent="0.2">
      <c r="A24" s="271"/>
      <c r="B24" s="157" t="s">
        <v>207</v>
      </c>
      <c r="C24" s="158" t="s">
        <v>203</v>
      </c>
      <c r="D24" s="160">
        <v>108</v>
      </c>
      <c r="E24" s="160">
        <v>53</v>
      </c>
      <c r="F24" s="160">
        <v>71</v>
      </c>
      <c r="G24" s="160">
        <v>34</v>
      </c>
      <c r="H24" s="160">
        <v>118</v>
      </c>
      <c r="I24" s="160">
        <v>384</v>
      </c>
      <c r="J24" s="161">
        <v>10541</v>
      </c>
      <c r="K24" s="161">
        <v>5173</v>
      </c>
      <c r="L24" s="161">
        <v>6930</v>
      </c>
      <c r="M24" s="161">
        <v>3318</v>
      </c>
      <c r="N24" s="161">
        <v>11517</v>
      </c>
      <c r="O24" s="161">
        <v>37479</v>
      </c>
    </row>
    <row r="25" spans="1:15" ht="11.25" customHeight="1" x14ac:dyDescent="0.2">
      <c r="A25" s="271"/>
      <c r="B25" s="157" t="s">
        <v>207</v>
      </c>
      <c r="C25" s="158" t="s">
        <v>204</v>
      </c>
      <c r="D25" s="160">
        <v>390</v>
      </c>
      <c r="E25" s="160">
        <v>216</v>
      </c>
      <c r="F25" s="160">
        <v>339</v>
      </c>
      <c r="G25" s="160">
        <v>156</v>
      </c>
      <c r="H25" s="160">
        <v>337</v>
      </c>
      <c r="I25" s="161">
        <v>1438</v>
      </c>
      <c r="J25" s="161">
        <v>69309</v>
      </c>
      <c r="K25" s="161">
        <v>38387</v>
      </c>
      <c r="L25" s="161">
        <v>60246</v>
      </c>
      <c r="M25" s="161">
        <v>27724</v>
      </c>
      <c r="N25" s="161">
        <v>59890</v>
      </c>
      <c r="O25" s="161">
        <v>255556</v>
      </c>
    </row>
    <row r="26" spans="1:15" ht="11.25" customHeight="1" x14ac:dyDescent="0.2">
      <c r="A26" s="271"/>
      <c r="B26" s="157" t="s">
        <v>208</v>
      </c>
      <c r="C26" s="158" t="s">
        <v>203</v>
      </c>
      <c r="D26" s="160">
        <v>276</v>
      </c>
      <c r="E26" s="160">
        <v>81</v>
      </c>
      <c r="F26" s="160">
        <v>128</v>
      </c>
      <c r="G26" s="160">
        <v>52</v>
      </c>
      <c r="H26" s="160">
        <v>94</v>
      </c>
      <c r="I26" s="160">
        <v>631</v>
      </c>
      <c r="J26" s="161">
        <v>24670</v>
      </c>
      <c r="K26" s="161">
        <v>7240</v>
      </c>
      <c r="L26" s="161">
        <v>11441</v>
      </c>
      <c r="M26" s="161">
        <v>4648</v>
      </c>
      <c r="N26" s="161">
        <v>8402</v>
      </c>
      <c r="O26" s="161">
        <v>56401</v>
      </c>
    </row>
    <row r="27" spans="1:15" ht="11.25" customHeight="1" x14ac:dyDescent="0.2">
      <c r="A27" s="271"/>
      <c r="B27" s="157" t="s">
        <v>209</v>
      </c>
      <c r="C27" s="158" t="s">
        <v>204</v>
      </c>
      <c r="D27" s="160">
        <v>819</v>
      </c>
      <c r="E27" s="160">
        <v>231</v>
      </c>
      <c r="F27" s="160">
        <v>355</v>
      </c>
      <c r="G27" s="160">
        <v>164</v>
      </c>
      <c r="H27" s="160">
        <v>234</v>
      </c>
      <c r="I27" s="161">
        <v>1803</v>
      </c>
      <c r="J27" s="161">
        <v>146135</v>
      </c>
      <c r="K27" s="161">
        <v>41218</v>
      </c>
      <c r="L27" s="161">
        <v>63343</v>
      </c>
      <c r="M27" s="161">
        <v>29263</v>
      </c>
      <c r="N27" s="161">
        <v>41753</v>
      </c>
      <c r="O27" s="161">
        <v>321712</v>
      </c>
    </row>
    <row r="28" spans="1:15" ht="11.25" customHeight="1" x14ac:dyDescent="0.2">
      <c r="A28" s="271"/>
      <c r="B28" s="157" t="s">
        <v>210</v>
      </c>
      <c r="C28" s="158" t="s">
        <v>203</v>
      </c>
      <c r="D28" s="160">
        <v>1</v>
      </c>
      <c r="E28" s="159"/>
      <c r="F28" s="160">
        <v>3</v>
      </c>
      <c r="G28" s="159"/>
      <c r="H28" s="159"/>
      <c r="I28" s="160">
        <v>4</v>
      </c>
      <c r="J28" s="160">
        <v>160</v>
      </c>
      <c r="K28" s="159"/>
      <c r="L28" s="160">
        <v>479</v>
      </c>
      <c r="M28" s="159"/>
      <c r="N28" s="159"/>
      <c r="O28" s="160">
        <v>639</v>
      </c>
    </row>
    <row r="29" spans="1:15" ht="11.25" customHeight="1" x14ac:dyDescent="0.2">
      <c r="A29" s="271"/>
      <c r="B29" s="157" t="s">
        <v>211</v>
      </c>
      <c r="C29" s="158" t="s">
        <v>204</v>
      </c>
      <c r="D29" s="160">
        <v>8</v>
      </c>
      <c r="E29" s="160">
        <v>1</v>
      </c>
      <c r="F29" s="160">
        <v>3</v>
      </c>
      <c r="G29" s="160">
        <v>4</v>
      </c>
      <c r="H29" s="159"/>
      <c r="I29" s="160">
        <v>16</v>
      </c>
      <c r="J29" s="161">
        <v>1583</v>
      </c>
      <c r="K29" s="160">
        <v>198</v>
      </c>
      <c r="L29" s="160">
        <v>594</v>
      </c>
      <c r="M29" s="160">
        <v>792</v>
      </c>
      <c r="N29" s="159"/>
      <c r="O29" s="161">
        <v>3167</v>
      </c>
    </row>
    <row r="30" spans="1:15" ht="11.25" customHeight="1" x14ac:dyDescent="0.2">
      <c r="A30" s="272"/>
      <c r="B30" s="273" t="s">
        <v>201</v>
      </c>
      <c r="C30" s="273"/>
      <c r="D30" s="161">
        <v>1608</v>
      </c>
      <c r="E30" s="160">
        <v>582</v>
      </c>
      <c r="F30" s="160">
        <v>900</v>
      </c>
      <c r="G30" s="160">
        <v>410</v>
      </c>
      <c r="H30" s="160">
        <v>790</v>
      </c>
      <c r="I30" s="163">
        <v>4290</v>
      </c>
      <c r="J30" s="161">
        <v>254179</v>
      </c>
      <c r="K30" s="161">
        <v>92216</v>
      </c>
      <c r="L30" s="161">
        <v>143332</v>
      </c>
      <c r="M30" s="161">
        <v>65745</v>
      </c>
      <c r="N30" s="161">
        <v>123627</v>
      </c>
      <c r="O30" s="165">
        <v>679099</v>
      </c>
    </row>
    <row r="31" spans="1:15" ht="11.25" customHeight="1" x14ac:dyDescent="0.2">
      <c r="A31" s="270" t="s">
        <v>42</v>
      </c>
      <c r="B31" s="157" t="s">
        <v>202</v>
      </c>
      <c r="C31" s="158" t="s">
        <v>203</v>
      </c>
      <c r="D31" s="159"/>
      <c r="E31" s="159"/>
      <c r="F31" s="159"/>
      <c r="G31" s="159"/>
      <c r="H31" s="159"/>
      <c r="I31" s="159"/>
      <c r="J31" s="159"/>
      <c r="K31" s="159"/>
      <c r="L31" s="159"/>
      <c r="M31" s="159"/>
      <c r="N31" s="159"/>
      <c r="O31" s="159"/>
    </row>
    <row r="32" spans="1:15" ht="11.25" customHeight="1" x14ac:dyDescent="0.2">
      <c r="A32" s="271"/>
      <c r="B32" s="157" t="s">
        <v>202</v>
      </c>
      <c r="C32" s="158" t="s">
        <v>204</v>
      </c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59"/>
    </row>
    <row r="33" spans="1:15" ht="11.25" customHeight="1" x14ac:dyDescent="0.2">
      <c r="A33" s="271"/>
      <c r="B33" s="157" t="s">
        <v>205</v>
      </c>
      <c r="C33" s="158" t="s">
        <v>203</v>
      </c>
      <c r="D33" s="159"/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59"/>
    </row>
    <row r="34" spans="1:15" ht="11.25" customHeight="1" x14ac:dyDescent="0.2">
      <c r="A34" s="271"/>
      <c r="B34" s="157" t="s">
        <v>205</v>
      </c>
      <c r="C34" s="158" t="s">
        <v>204</v>
      </c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</row>
    <row r="35" spans="1:15" ht="11.25" customHeight="1" x14ac:dyDescent="0.2">
      <c r="A35" s="271"/>
      <c r="B35" s="157" t="s">
        <v>206</v>
      </c>
      <c r="C35" s="158" t="s">
        <v>203</v>
      </c>
      <c r="D35" s="159"/>
      <c r="E35" s="159"/>
      <c r="F35" s="160">
        <v>1</v>
      </c>
      <c r="G35" s="159"/>
      <c r="H35" s="160">
        <v>1</v>
      </c>
      <c r="I35" s="160">
        <v>2</v>
      </c>
      <c r="J35" s="159"/>
      <c r="K35" s="159"/>
      <c r="L35" s="160">
        <v>284</v>
      </c>
      <c r="M35" s="159"/>
      <c r="N35" s="160">
        <v>284</v>
      </c>
      <c r="O35" s="160">
        <v>568</v>
      </c>
    </row>
    <row r="36" spans="1:15" ht="11.25" customHeight="1" x14ac:dyDescent="0.2">
      <c r="A36" s="271"/>
      <c r="B36" s="157" t="s">
        <v>206</v>
      </c>
      <c r="C36" s="158" t="s">
        <v>204</v>
      </c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59"/>
      <c r="O36" s="159"/>
    </row>
    <row r="37" spans="1:15" ht="11.25" customHeight="1" x14ac:dyDescent="0.2">
      <c r="A37" s="271"/>
      <c r="B37" s="157" t="s">
        <v>207</v>
      </c>
      <c r="C37" s="158" t="s">
        <v>203</v>
      </c>
      <c r="D37" s="160">
        <v>414</v>
      </c>
      <c r="E37" s="160">
        <v>46</v>
      </c>
      <c r="F37" s="160">
        <v>82</v>
      </c>
      <c r="G37" s="160">
        <v>19</v>
      </c>
      <c r="H37" s="160">
        <v>11</v>
      </c>
      <c r="I37" s="160">
        <v>572</v>
      </c>
      <c r="J37" s="161">
        <v>40406</v>
      </c>
      <c r="K37" s="161">
        <v>4490</v>
      </c>
      <c r="L37" s="161">
        <v>8003</v>
      </c>
      <c r="M37" s="161">
        <v>1854</v>
      </c>
      <c r="N37" s="161">
        <v>1074</v>
      </c>
      <c r="O37" s="161">
        <v>55827</v>
      </c>
    </row>
    <row r="38" spans="1:15" ht="11.25" customHeight="1" x14ac:dyDescent="0.2">
      <c r="A38" s="271"/>
      <c r="B38" s="157" t="s">
        <v>207</v>
      </c>
      <c r="C38" s="158" t="s">
        <v>204</v>
      </c>
      <c r="D38" s="160">
        <v>373</v>
      </c>
      <c r="E38" s="160">
        <v>51</v>
      </c>
      <c r="F38" s="160">
        <v>103</v>
      </c>
      <c r="G38" s="160">
        <v>31</v>
      </c>
      <c r="H38" s="160">
        <v>34</v>
      </c>
      <c r="I38" s="160">
        <v>592</v>
      </c>
      <c r="J38" s="161">
        <v>66288</v>
      </c>
      <c r="K38" s="161">
        <v>9063</v>
      </c>
      <c r="L38" s="161">
        <v>18305</v>
      </c>
      <c r="M38" s="161">
        <v>5509</v>
      </c>
      <c r="N38" s="161">
        <v>6042</v>
      </c>
      <c r="O38" s="161">
        <v>105207</v>
      </c>
    </row>
    <row r="39" spans="1:15" ht="11.25" customHeight="1" x14ac:dyDescent="0.2">
      <c r="A39" s="271"/>
      <c r="B39" s="157" t="s">
        <v>208</v>
      </c>
      <c r="C39" s="158" t="s">
        <v>203</v>
      </c>
      <c r="D39" s="161">
        <v>16402</v>
      </c>
      <c r="E39" s="161">
        <v>2019</v>
      </c>
      <c r="F39" s="161">
        <v>3004</v>
      </c>
      <c r="G39" s="161">
        <v>1173</v>
      </c>
      <c r="H39" s="160">
        <v>641</v>
      </c>
      <c r="I39" s="161">
        <v>23239</v>
      </c>
      <c r="J39" s="161">
        <v>1466100</v>
      </c>
      <c r="K39" s="161">
        <v>180469</v>
      </c>
      <c r="L39" s="161">
        <v>268514</v>
      </c>
      <c r="M39" s="161">
        <v>104849</v>
      </c>
      <c r="N39" s="161">
        <v>57296</v>
      </c>
      <c r="O39" s="161">
        <v>2077228</v>
      </c>
    </row>
    <row r="40" spans="1:15" ht="11.25" customHeight="1" x14ac:dyDescent="0.2">
      <c r="A40" s="271"/>
      <c r="B40" s="157" t="s">
        <v>209</v>
      </c>
      <c r="C40" s="158" t="s">
        <v>204</v>
      </c>
      <c r="D40" s="161">
        <v>17463</v>
      </c>
      <c r="E40" s="161">
        <v>1995</v>
      </c>
      <c r="F40" s="161">
        <v>3637</v>
      </c>
      <c r="G40" s="161">
        <v>1358</v>
      </c>
      <c r="H40" s="160">
        <v>811</v>
      </c>
      <c r="I40" s="161">
        <v>25264</v>
      </c>
      <c r="J40" s="161">
        <v>3115946</v>
      </c>
      <c r="K40" s="161">
        <v>355971</v>
      </c>
      <c r="L40" s="161">
        <v>648955</v>
      </c>
      <c r="M40" s="161">
        <v>242310</v>
      </c>
      <c r="N40" s="161">
        <v>144708</v>
      </c>
      <c r="O40" s="161">
        <v>4507890</v>
      </c>
    </row>
    <row r="41" spans="1:15" ht="11.25" customHeight="1" x14ac:dyDescent="0.2">
      <c r="A41" s="271"/>
      <c r="B41" s="157" t="s">
        <v>210</v>
      </c>
      <c r="C41" s="158" t="s">
        <v>203</v>
      </c>
      <c r="D41" s="161">
        <v>6774</v>
      </c>
      <c r="E41" s="160">
        <v>466</v>
      </c>
      <c r="F41" s="160">
        <v>630</v>
      </c>
      <c r="G41" s="160">
        <v>199</v>
      </c>
      <c r="H41" s="160">
        <v>134</v>
      </c>
      <c r="I41" s="161">
        <v>8203</v>
      </c>
      <c r="J41" s="161">
        <v>1082616</v>
      </c>
      <c r="K41" s="161">
        <v>74476</v>
      </c>
      <c r="L41" s="161">
        <v>100686</v>
      </c>
      <c r="M41" s="161">
        <v>31804</v>
      </c>
      <c r="N41" s="161">
        <v>21416</v>
      </c>
      <c r="O41" s="161">
        <v>1310998</v>
      </c>
    </row>
    <row r="42" spans="1:15" ht="11.25" customHeight="1" x14ac:dyDescent="0.2">
      <c r="A42" s="271"/>
      <c r="B42" s="157" t="s">
        <v>211</v>
      </c>
      <c r="C42" s="158" t="s">
        <v>204</v>
      </c>
      <c r="D42" s="161">
        <v>15906</v>
      </c>
      <c r="E42" s="160">
        <v>834</v>
      </c>
      <c r="F42" s="161">
        <v>1877</v>
      </c>
      <c r="G42" s="160">
        <v>465</v>
      </c>
      <c r="H42" s="160">
        <v>399</v>
      </c>
      <c r="I42" s="161">
        <v>19481</v>
      </c>
      <c r="J42" s="161">
        <v>3147948</v>
      </c>
      <c r="K42" s="161">
        <v>165056</v>
      </c>
      <c r="L42" s="161">
        <v>371476</v>
      </c>
      <c r="M42" s="161">
        <v>92028</v>
      </c>
      <c r="N42" s="161">
        <v>78966</v>
      </c>
      <c r="O42" s="161">
        <v>3855474</v>
      </c>
    </row>
    <row r="43" spans="1:15" ht="11.25" customHeight="1" x14ac:dyDescent="0.2">
      <c r="A43" s="272"/>
      <c r="B43" s="273" t="s">
        <v>201</v>
      </c>
      <c r="C43" s="273"/>
      <c r="D43" s="161">
        <v>57332</v>
      </c>
      <c r="E43" s="161">
        <v>5411</v>
      </c>
      <c r="F43" s="161">
        <v>9334</v>
      </c>
      <c r="G43" s="161">
        <v>3245</v>
      </c>
      <c r="H43" s="161">
        <v>2031</v>
      </c>
      <c r="I43" s="163">
        <v>77353</v>
      </c>
      <c r="J43" s="161">
        <v>8919304</v>
      </c>
      <c r="K43" s="161">
        <v>789525</v>
      </c>
      <c r="L43" s="161">
        <v>1416223</v>
      </c>
      <c r="M43" s="161">
        <v>478354</v>
      </c>
      <c r="N43" s="161">
        <v>309786</v>
      </c>
      <c r="O43" s="165">
        <v>11913192</v>
      </c>
    </row>
    <row r="44" spans="1:15" ht="11.25" customHeight="1" x14ac:dyDescent="0.2">
      <c r="A44" s="270" t="s">
        <v>43</v>
      </c>
      <c r="B44" s="157" t="s">
        <v>202</v>
      </c>
      <c r="C44" s="158" t="s">
        <v>203</v>
      </c>
      <c r="D44" s="160">
        <v>18</v>
      </c>
      <c r="E44" s="159"/>
      <c r="F44" s="159"/>
      <c r="G44" s="160">
        <v>1</v>
      </c>
      <c r="H44" s="160">
        <v>1</v>
      </c>
      <c r="I44" s="160">
        <v>20</v>
      </c>
      <c r="J44" s="161">
        <v>7830</v>
      </c>
      <c r="K44" s="159"/>
      <c r="L44" s="159"/>
      <c r="M44" s="160">
        <v>435</v>
      </c>
      <c r="N44" s="160">
        <v>435</v>
      </c>
      <c r="O44" s="161">
        <v>8700</v>
      </c>
    </row>
    <row r="45" spans="1:15" ht="11.25" customHeight="1" x14ac:dyDescent="0.2">
      <c r="A45" s="271"/>
      <c r="B45" s="157" t="s">
        <v>202</v>
      </c>
      <c r="C45" s="158" t="s">
        <v>204</v>
      </c>
      <c r="D45" s="160">
        <v>20</v>
      </c>
      <c r="E45" s="160">
        <v>1</v>
      </c>
      <c r="F45" s="160">
        <v>1</v>
      </c>
      <c r="G45" s="159"/>
      <c r="H45" s="159"/>
      <c r="I45" s="160">
        <v>22</v>
      </c>
      <c r="J45" s="161">
        <v>8439</v>
      </c>
      <c r="K45" s="160">
        <v>422</v>
      </c>
      <c r="L45" s="160">
        <v>422</v>
      </c>
      <c r="M45" s="159"/>
      <c r="N45" s="159"/>
      <c r="O45" s="161">
        <v>9283</v>
      </c>
    </row>
    <row r="46" spans="1:15" ht="11.25" customHeight="1" x14ac:dyDescent="0.2">
      <c r="A46" s="271"/>
      <c r="B46" s="157" t="s">
        <v>205</v>
      </c>
      <c r="C46" s="158" t="s">
        <v>203</v>
      </c>
      <c r="D46" s="160">
        <v>143</v>
      </c>
      <c r="E46" s="160">
        <v>6</v>
      </c>
      <c r="F46" s="160">
        <v>5</v>
      </c>
      <c r="G46" s="160">
        <v>8</v>
      </c>
      <c r="H46" s="160">
        <v>30</v>
      </c>
      <c r="I46" s="160">
        <v>192</v>
      </c>
      <c r="J46" s="161">
        <v>61877</v>
      </c>
      <c r="K46" s="161">
        <v>2596</v>
      </c>
      <c r="L46" s="161">
        <v>2164</v>
      </c>
      <c r="M46" s="161">
        <v>3462</v>
      </c>
      <c r="N46" s="161">
        <v>12981</v>
      </c>
      <c r="O46" s="161">
        <v>83080</v>
      </c>
    </row>
    <row r="47" spans="1:15" ht="11.25" customHeight="1" x14ac:dyDescent="0.2">
      <c r="A47" s="271"/>
      <c r="B47" s="157" t="s">
        <v>205</v>
      </c>
      <c r="C47" s="158" t="s">
        <v>204</v>
      </c>
      <c r="D47" s="160">
        <v>119</v>
      </c>
      <c r="E47" s="160">
        <v>2</v>
      </c>
      <c r="F47" s="160">
        <v>3</v>
      </c>
      <c r="G47" s="160">
        <v>11</v>
      </c>
      <c r="H47" s="160">
        <v>30</v>
      </c>
      <c r="I47" s="160">
        <v>165</v>
      </c>
      <c r="J47" s="161">
        <v>50203</v>
      </c>
      <c r="K47" s="160">
        <v>844</v>
      </c>
      <c r="L47" s="161">
        <v>1266</v>
      </c>
      <c r="M47" s="161">
        <v>4641</v>
      </c>
      <c r="N47" s="161">
        <v>12656</v>
      </c>
      <c r="O47" s="161">
        <v>69610</v>
      </c>
    </row>
    <row r="48" spans="1:15" ht="11.25" customHeight="1" x14ac:dyDescent="0.2">
      <c r="A48" s="271"/>
      <c r="B48" s="157" t="s">
        <v>206</v>
      </c>
      <c r="C48" s="158" t="s">
        <v>203</v>
      </c>
      <c r="D48" s="160">
        <v>865</v>
      </c>
      <c r="E48" s="160">
        <v>119</v>
      </c>
      <c r="F48" s="160">
        <v>242</v>
      </c>
      <c r="G48" s="160">
        <v>144</v>
      </c>
      <c r="H48" s="160">
        <v>149</v>
      </c>
      <c r="I48" s="161">
        <v>1519</v>
      </c>
      <c r="J48" s="161">
        <v>245691</v>
      </c>
      <c r="K48" s="161">
        <v>33800</v>
      </c>
      <c r="L48" s="161">
        <v>68737</v>
      </c>
      <c r="M48" s="161">
        <v>40901</v>
      </c>
      <c r="N48" s="161">
        <v>42321</v>
      </c>
      <c r="O48" s="161">
        <v>431450</v>
      </c>
    </row>
    <row r="49" spans="1:15" ht="11.25" customHeight="1" x14ac:dyDescent="0.2">
      <c r="A49" s="271"/>
      <c r="B49" s="157" t="s">
        <v>206</v>
      </c>
      <c r="C49" s="158" t="s">
        <v>204</v>
      </c>
      <c r="D49" s="160">
        <v>941</v>
      </c>
      <c r="E49" s="160">
        <v>138</v>
      </c>
      <c r="F49" s="160">
        <v>363</v>
      </c>
      <c r="G49" s="160">
        <v>181</v>
      </c>
      <c r="H49" s="160">
        <v>187</v>
      </c>
      <c r="I49" s="161">
        <v>1810</v>
      </c>
      <c r="J49" s="161">
        <v>281654</v>
      </c>
      <c r="K49" s="161">
        <v>41305</v>
      </c>
      <c r="L49" s="161">
        <v>108651</v>
      </c>
      <c r="M49" s="161">
        <v>54176</v>
      </c>
      <c r="N49" s="161">
        <v>55972</v>
      </c>
      <c r="O49" s="161">
        <v>541758</v>
      </c>
    </row>
    <row r="50" spans="1:15" ht="11.25" customHeight="1" x14ac:dyDescent="0.2">
      <c r="A50" s="271"/>
      <c r="B50" s="157" t="s">
        <v>207</v>
      </c>
      <c r="C50" s="158" t="s">
        <v>203</v>
      </c>
      <c r="D50" s="161">
        <v>1278</v>
      </c>
      <c r="E50" s="160">
        <v>294</v>
      </c>
      <c r="F50" s="160">
        <v>857</v>
      </c>
      <c r="G50" s="160">
        <v>304</v>
      </c>
      <c r="H50" s="160">
        <v>236</v>
      </c>
      <c r="I50" s="161">
        <v>2969</v>
      </c>
      <c r="J50" s="161">
        <v>124731</v>
      </c>
      <c r="K50" s="161">
        <v>28694</v>
      </c>
      <c r="L50" s="161">
        <v>83642</v>
      </c>
      <c r="M50" s="161">
        <v>29670</v>
      </c>
      <c r="N50" s="161">
        <v>23033</v>
      </c>
      <c r="O50" s="161">
        <v>289770</v>
      </c>
    </row>
    <row r="51" spans="1:15" ht="11.25" customHeight="1" x14ac:dyDescent="0.2">
      <c r="A51" s="271"/>
      <c r="B51" s="157" t="s">
        <v>207</v>
      </c>
      <c r="C51" s="158" t="s">
        <v>204</v>
      </c>
      <c r="D51" s="161">
        <v>1583</v>
      </c>
      <c r="E51" s="160">
        <v>485</v>
      </c>
      <c r="F51" s="161">
        <v>1223</v>
      </c>
      <c r="G51" s="160">
        <v>483</v>
      </c>
      <c r="H51" s="160">
        <v>390</v>
      </c>
      <c r="I51" s="161">
        <v>4164</v>
      </c>
      <c r="J51" s="161">
        <v>281323</v>
      </c>
      <c r="K51" s="161">
        <v>86192</v>
      </c>
      <c r="L51" s="161">
        <v>217346</v>
      </c>
      <c r="M51" s="161">
        <v>85837</v>
      </c>
      <c r="N51" s="161">
        <v>69309</v>
      </c>
      <c r="O51" s="161">
        <v>740007</v>
      </c>
    </row>
    <row r="52" spans="1:15" ht="11.25" customHeight="1" x14ac:dyDescent="0.2">
      <c r="A52" s="271"/>
      <c r="B52" s="157" t="s">
        <v>208</v>
      </c>
      <c r="C52" s="158" t="s">
        <v>203</v>
      </c>
      <c r="D52" s="161">
        <v>15770</v>
      </c>
      <c r="E52" s="161">
        <v>2987</v>
      </c>
      <c r="F52" s="161">
        <v>5323</v>
      </c>
      <c r="G52" s="161">
        <v>2097</v>
      </c>
      <c r="H52" s="161">
        <v>1803</v>
      </c>
      <c r="I52" s="161">
        <v>27980</v>
      </c>
      <c r="J52" s="161">
        <v>1409609</v>
      </c>
      <c r="K52" s="161">
        <v>266994</v>
      </c>
      <c r="L52" s="161">
        <v>475799</v>
      </c>
      <c r="M52" s="161">
        <v>187441</v>
      </c>
      <c r="N52" s="161">
        <v>161162</v>
      </c>
      <c r="O52" s="161">
        <v>2501005</v>
      </c>
    </row>
    <row r="53" spans="1:15" ht="11.25" customHeight="1" x14ac:dyDescent="0.2">
      <c r="A53" s="271"/>
      <c r="B53" s="157" t="s">
        <v>209</v>
      </c>
      <c r="C53" s="158" t="s">
        <v>204</v>
      </c>
      <c r="D53" s="161">
        <v>16813</v>
      </c>
      <c r="E53" s="161">
        <v>2908</v>
      </c>
      <c r="F53" s="161">
        <v>5799</v>
      </c>
      <c r="G53" s="161">
        <v>2224</v>
      </c>
      <c r="H53" s="161">
        <v>2007</v>
      </c>
      <c r="I53" s="161">
        <v>29751</v>
      </c>
      <c r="J53" s="161">
        <v>2999966</v>
      </c>
      <c r="K53" s="161">
        <v>518878</v>
      </c>
      <c r="L53" s="161">
        <v>1034723</v>
      </c>
      <c r="M53" s="161">
        <v>396831</v>
      </c>
      <c r="N53" s="161">
        <v>358112</v>
      </c>
      <c r="O53" s="161">
        <v>5308510</v>
      </c>
    </row>
    <row r="54" spans="1:15" ht="11.25" customHeight="1" x14ac:dyDescent="0.2">
      <c r="A54" s="271"/>
      <c r="B54" s="157" t="s">
        <v>210</v>
      </c>
      <c r="C54" s="158" t="s">
        <v>203</v>
      </c>
      <c r="D54" s="161">
        <v>4270</v>
      </c>
      <c r="E54" s="160">
        <v>535</v>
      </c>
      <c r="F54" s="160">
        <v>897</v>
      </c>
      <c r="G54" s="160">
        <v>317</v>
      </c>
      <c r="H54" s="160">
        <v>404</v>
      </c>
      <c r="I54" s="161">
        <v>6423</v>
      </c>
      <c r="J54" s="161">
        <v>682429</v>
      </c>
      <c r="K54" s="161">
        <v>85503</v>
      </c>
      <c r="L54" s="161">
        <v>143358</v>
      </c>
      <c r="M54" s="161">
        <v>50663</v>
      </c>
      <c r="N54" s="161">
        <v>64567</v>
      </c>
      <c r="O54" s="161">
        <v>1026520</v>
      </c>
    </row>
    <row r="55" spans="1:15" ht="11.25" customHeight="1" x14ac:dyDescent="0.2">
      <c r="A55" s="271"/>
      <c r="B55" s="157" t="s">
        <v>211</v>
      </c>
      <c r="C55" s="158" t="s">
        <v>204</v>
      </c>
      <c r="D55" s="161">
        <v>11402</v>
      </c>
      <c r="E55" s="161">
        <v>1187</v>
      </c>
      <c r="F55" s="161">
        <v>2722</v>
      </c>
      <c r="G55" s="160">
        <v>909</v>
      </c>
      <c r="H55" s="161">
        <v>1110</v>
      </c>
      <c r="I55" s="161">
        <v>17330</v>
      </c>
      <c r="J55" s="161">
        <v>2256564</v>
      </c>
      <c r="K55" s="161">
        <v>234919</v>
      </c>
      <c r="L55" s="161">
        <v>538710</v>
      </c>
      <c r="M55" s="161">
        <v>179900</v>
      </c>
      <c r="N55" s="161">
        <v>219679</v>
      </c>
      <c r="O55" s="161">
        <v>3429772</v>
      </c>
    </row>
    <row r="56" spans="1:15" ht="11.25" customHeight="1" x14ac:dyDescent="0.2">
      <c r="A56" s="272"/>
      <c r="B56" s="273" t="s">
        <v>201</v>
      </c>
      <c r="C56" s="273"/>
      <c r="D56" s="161">
        <v>53222</v>
      </c>
      <c r="E56" s="161">
        <v>8662</v>
      </c>
      <c r="F56" s="161">
        <v>17435</v>
      </c>
      <c r="G56" s="161">
        <v>6679</v>
      </c>
      <c r="H56" s="161">
        <v>6347</v>
      </c>
      <c r="I56" s="163">
        <v>92345</v>
      </c>
      <c r="J56" s="161">
        <v>8410316</v>
      </c>
      <c r="K56" s="161">
        <v>1300147</v>
      </c>
      <c r="L56" s="161">
        <v>2674818</v>
      </c>
      <c r="M56" s="161">
        <v>1033957</v>
      </c>
      <c r="N56" s="161">
        <v>1020227</v>
      </c>
      <c r="O56" s="165">
        <v>14439465</v>
      </c>
    </row>
    <row r="57" spans="1:15" ht="11.25" customHeight="1" x14ac:dyDescent="0.2">
      <c r="A57" s="270" t="s">
        <v>44</v>
      </c>
      <c r="B57" s="157" t="s">
        <v>202</v>
      </c>
      <c r="C57" s="158" t="s">
        <v>203</v>
      </c>
      <c r="D57" s="160">
        <v>471</v>
      </c>
      <c r="E57" s="160">
        <v>377</v>
      </c>
      <c r="F57" s="160">
        <v>37</v>
      </c>
      <c r="G57" s="160">
        <v>151</v>
      </c>
      <c r="H57" s="160">
        <v>2</v>
      </c>
      <c r="I57" s="161">
        <v>1038</v>
      </c>
      <c r="J57" s="161">
        <v>204877</v>
      </c>
      <c r="K57" s="161">
        <v>163989</v>
      </c>
      <c r="L57" s="161">
        <v>16094</v>
      </c>
      <c r="M57" s="161">
        <v>65682</v>
      </c>
      <c r="N57" s="160">
        <v>870</v>
      </c>
      <c r="O57" s="161">
        <v>451512</v>
      </c>
    </row>
    <row r="58" spans="1:15" ht="11.25" customHeight="1" x14ac:dyDescent="0.2">
      <c r="A58" s="271"/>
      <c r="B58" s="157" t="s">
        <v>202</v>
      </c>
      <c r="C58" s="158" t="s">
        <v>204</v>
      </c>
      <c r="D58" s="160">
        <v>419</v>
      </c>
      <c r="E58" s="160">
        <v>336</v>
      </c>
      <c r="F58" s="160">
        <v>27</v>
      </c>
      <c r="G58" s="160">
        <v>164</v>
      </c>
      <c r="H58" s="160">
        <v>8</v>
      </c>
      <c r="I58" s="160">
        <v>954</v>
      </c>
      <c r="J58" s="161">
        <v>176788</v>
      </c>
      <c r="K58" s="161">
        <v>141768</v>
      </c>
      <c r="L58" s="161">
        <v>11392</v>
      </c>
      <c r="M58" s="161">
        <v>69196</v>
      </c>
      <c r="N58" s="161">
        <v>3375</v>
      </c>
      <c r="O58" s="161">
        <v>402519</v>
      </c>
    </row>
    <row r="59" spans="1:15" ht="11.25" customHeight="1" x14ac:dyDescent="0.2">
      <c r="A59" s="271"/>
      <c r="B59" s="157" t="s">
        <v>205</v>
      </c>
      <c r="C59" s="158" t="s">
        <v>203</v>
      </c>
      <c r="D59" s="161">
        <v>3492</v>
      </c>
      <c r="E59" s="161">
        <v>1280</v>
      </c>
      <c r="F59" s="160">
        <v>308</v>
      </c>
      <c r="G59" s="160">
        <v>623</v>
      </c>
      <c r="H59" s="160">
        <v>68</v>
      </c>
      <c r="I59" s="161">
        <v>5771</v>
      </c>
      <c r="J59" s="161">
        <v>1511003</v>
      </c>
      <c r="K59" s="161">
        <v>553861</v>
      </c>
      <c r="L59" s="161">
        <v>133273</v>
      </c>
      <c r="M59" s="161">
        <v>269575</v>
      </c>
      <c r="N59" s="161">
        <v>29424</v>
      </c>
      <c r="O59" s="161">
        <v>2497136</v>
      </c>
    </row>
    <row r="60" spans="1:15" ht="11.25" customHeight="1" x14ac:dyDescent="0.2">
      <c r="A60" s="271"/>
      <c r="B60" s="157" t="s">
        <v>205</v>
      </c>
      <c r="C60" s="158" t="s">
        <v>204</v>
      </c>
      <c r="D60" s="161">
        <v>3327</v>
      </c>
      <c r="E60" s="161">
        <v>1312</v>
      </c>
      <c r="F60" s="160">
        <v>285</v>
      </c>
      <c r="G60" s="160">
        <v>628</v>
      </c>
      <c r="H60" s="160">
        <v>66</v>
      </c>
      <c r="I60" s="161">
        <v>5618</v>
      </c>
      <c r="J60" s="161">
        <v>1403568</v>
      </c>
      <c r="K60" s="161">
        <v>553496</v>
      </c>
      <c r="L60" s="161">
        <v>120233</v>
      </c>
      <c r="M60" s="161">
        <v>264936</v>
      </c>
      <c r="N60" s="161">
        <v>27844</v>
      </c>
      <c r="O60" s="161">
        <v>2370077</v>
      </c>
    </row>
    <row r="61" spans="1:15" ht="11.25" customHeight="1" x14ac:dyDescent="0.2">
      <c r="A61" s="271"/>
      <c r="B61" s="157" t="s">
        <v>206</v>
      </c>
      <c r="C61" s="158" t="s">
        <v>203</v>
      </c>
      <c r="D61" s="161">
        <v>7818</v>
      </c>
      <c r="E61" s="161">
        <v>2247</v>
      </c>
      <c r="F61" s="160">
        <v>956</v>
      </c>
      <c r="G61" s="161">
        <v>1253</v>
      </c>
      <c r="H61" s="160">
        <v>378</v>
      </c>
      <c r="I61" s="161">
        <v>12652</v>
      </c>
      <c r="J61" s="161">
        <v>2220594</v>
      </c>
      <c r="K61" s="161">
        <v>638229</v>
      </c>
      <c r="L61" s="161">
        <v>271538</v>
      </c>
      <c r="M61" s="161">
        <v>355897</v>
      </c>
      <c r="N61" s="161">
        <v>107366</v>
      </c>
      <c r="O61" s="161">
        <v>3593624</v>
      </c>
    </row>
    <row r="62" spans="1:15" ht="11.25" customHeight="1" x14ac:dyDescent="0.2">
      <c r="A62" s="271"/>
      <c r="B62" s="157" t="s">
        <v>206</v>
      </c>
      <c r="C62" s="158" t="s">
        <v>204</v>
      </c>
      <c r="D62" s="161">
        <v>7476</v>
      </c>
      <c r="E62" s="161">
        <v>2104</v>
      </c>
      <c r="F62" s="160">
        <v>848</v>
      </c>
      <c r="G62" s="161">
        <v>1243</v>
      </c>
      <c r="H62" s="160">
        <v>427</v>
      </c>
      <c r="I62" s="161">
        <v>12098</v>
      </c>
      <c r="J62" s="161">
        <v>2237666</v>
      </c>
      <c r="K62" s="161">
        <v>629755</v>
      </c>
      <c r="L62" s="161">
        <v>253818</v>
      </c>
      <c r="M62" s="161">
        <v>372046</v>
      </c>
      <c r="N62" s="161">
        <v>127807</v>
      </c>
      <c r="O62" s="161">
        <v>3621092</v>
      </c>
    </row>
    <row r="63" spans="1:15" ht="11.25" customHeight="1" x14ac:dyDescent="0.2">
      <c r="A63" s="271"/>
      <c r="B63" s="157" t="s">
        <v>207</v>
      </c>
      <c r="C63" s="158" t="s">
        <v>203</v>
      </c>
      <c r="D63" s="160">
        <v>555</v>
      </c>
      <c r="E63" s="160">
        <v>113</v>
      </c>
      <c r="F63" s="160">
        <v>60</v>
      </c>
      <c r="G63" s="160">
        <v>53</v>
      </c>
      <c r="H63" s="160">
        <v>24</v>
      </c>
      <c r="I63" s="160">
        <v>805</v>
      </c>
      <c r="J63" s="161">
        <v>54167</v>
      </c>
      <c r="K63" s="161">
        <v>11029</v>
      </c>
      <c r="L63" s="161">
        <v>5856</v>
      </c>
      <c r="M63" s="161">
        <v>5173</v>
      </c>
      <c r="N63" s="161">
        <v>2342</v>
      </c>
      <c r="O63" s="161">
        <v>78567</v>
      </c>
    </row>
    <row r="64" spans="1:15" ht="11.25" customHeight="1" x14ac:dyDescent="0.2">
      <c r="A64" s="271"/>
      <c r="B64" s="157" t="s">
        <v>207</v>
      </c>
      <c r="C64" s="158" t="s">
        <v>204</v>
      </c>
      <c r="D64" s="160">
        <v>500</v>
      </c>
      <c r="E64" s="160">
        <v>129</v>
      </c>
      <c r="F64" s="160">
        <v>64</v>
      </c>
      <c r="G64" s="160">
        <v>75</v>
      </c>
      <c r="H64" s="160">
        <v>30</v>
      </c>
      <c r="I64" s="160">
        <v>798</v>
      </c>
      <c r="J64" s="161">
        <v>88858</v>
      </c>
      <c r="K64" s="161">
        <v>22925</v>
      </c>
      <c r="L64" s="161">
        <v>11374</v>
      </c>
      <c r="M64" s="161">
        <v>13329</v>
      </c>
      <c r="N64" s="161">
        <v>5331</v>
      </c>
      <c r="O64" s="161">
        <v>141817</v>
      </c>
    </row>
    <row r="65" spans="1:15" ht="11.25" customHeight="1" x14ac:dyDescent="0.2">
      <c r="A65" s="271"/>
      <c r="B65" s="157" t="s">
        <v>208</v>
      </c>
      <c r="C65" s="158" t="s">
        <v>203</v>
      </c>
      <c r="D65" s="161">
        <v>11488</v>
      </c>
      <c r="E65" s="161">
        <v>1992</v>
      </c>
      <c r="F65" s="161">
        <v>1657</v>
      </c>
      <c r="G65" s="160">
        <v>970</v>
      </c>
      <c r="H65" s="160">
        <v>390</v>
      </c>
      <c r="I65" s="161">
        <v>16497</v>
      </c>
      <c r="J65" s="161">
        <v>1026860</v>
      </c>
      <c r="K65" s="161">
        <v>178056</v>
      </c>
      <c r="L65" s="161">
        <v>148112</v>
      </c>
      <c r="M65" s="161">
        <v>86704</v>
      </c>
      <c r="N65" s="161">
        <v>34860</v>
      </c>
      <c r="O65" s="161">
        <v>1474592</v>
      </c>
    </row>
    <row r="66" spans="1:15" ht="11.25" customHeight="1" x14ac:dyDescent="0.2">
      <c r="A66" s="271"/>
      <c r="B66" s="157" t="s">
        <v>209</v>
      </c>
      <c r="C66" s="158" t="s">
        <v>204</v>
      </c>
      <c r="D66" s="161">
        <v>12926</v>
      </c>
      <c r="E66" s="161">
        <v>2053</v>
      </c>
      <c r="F66" s="161">
        <v>2033</v>
      </c>
      <c r="G66" s="161">
        <v>1227</v>
      </c>
      <c r="H66" s="160">
        <v>537</v>
      </c>
      <c r="I66" s="161">
        <v>18776</v>
      </c>
      <c r="J66" s="161">
        <v>2306403</v>
      </c>
      <c r="K66" s="161">
        <v>366320</v>
      </c>
      <c r="L66" s="161">
        <v>362751</v>
      </c>
      <c r="M66" s="161">
        <v>218935</v>
      </c>
      <c r="N66" s="161">
        <v>95818</v>
      </c>
      <c r="O66" s="161">
        <v>3350227</v>
      </c>
    </row>
    <row r="67" spans="1:15" ht="11.25" customHeight="1" x14ac:dyDescent="0.2">
      <c r="A67" s="271"/>
      <c r="B67" s="157" t="s">
        <v>210</v>
      </c>
      <c r="C67" s="158" t="s">
        <v>203</v>
      </c>
      <c r="D67" s="161">
        <v>4267</v>
      </c>
      <c r="E67" s="160">
        <v>618</v>
      </c>
      <c r="F67" s="160">
        <v>287</v>
      </c>
      <c r="G67" s="160">
        <v>198</v>
      </c>
      <c r="H67" s="160">
        <v>70</v>
      </c>
      <c r="I67" s="161">
        <v>5440</v>
      </c>
      <c r="J67" s="161">
        <v>681949</v>
      </c>
      <c r="K67" s="161">
        <v>98768</v>
      </c>
      <c r="L67" s="161">
        <v>45868</v>
      </c>
      <c r="M67" s="161">
        <v>31644</v>
      </c>
      <c r="N67" s="161">
        <v>11187</v>
      </c>
      <c r="O67" s="161">
        <v>869416</v>
      </c>
    </row>
    <row r="68" spans="1:15" ht="11.25" customHeight="1" x14ac:dyDescent="0.2">
      <c r="A68" s="271"/>
      <c r="B68" s="157" t="s">
        <v>211</v>
      </c>
      <c r="C68" s="158" t="s">
        <v>204</v>
      </c>
      <c r="D68" s="161">
        <v>10859</v>
      </c>
      <c r="E68" s="161">
        <v>1177</v>
      </c>
      <c r="F68" s="160">
        <v>878</v>
      </c>
      <c r="G68" s="160">
        <v>458</v>
      </c>
      <c r="H68" s="160">
        <v>208</v>
      </c>
      <c r="I68" s="161">
        <v>13580</v>
      </c>
      <c r="J68" s="161">
        <v>2149099</v>
      </c>
      <c r="K68" s="161">
        <v>232939</v>
      </c>
      <c r="L68" s="161">
        <v>173764</v>
      </c>
      <c r="M68" s="161">
        <v>90643</v>
      </c>
      <c r="N68" s="161">
        <v>41165</v>
      </c>
      <c r="O68" s="161">
        <v>2687610</v>
      </c>
    </row>
    <row r="69" spans="1:15" ht="11.25" customHeight="1" x14ac:dyDescent="0.2">
      <c r="A69" s="272"/>
      <c r="B69" s="273" t="s">
        <v>201</v>
      </c>
      <c r="C69" s="273"/>
      <c r="D69" s="161">
        <v>63598</v>
      </c>
      <c r="E69" s="161">
        <v>13738</v>
      </c>
      <c r="F69" s="161">
        <v>7440</v>
      </c>
      <c r="G69" s="161">
        <v>7043</v>
      </c>
      <c r="H69" s="161">
        <v>2208</v>
      </c>
      <c r="I69" s="163">
        <v>94027</v>
      </c>
      <c r="J69" s="161">
        <v>14061832</v>
      </c>
      <c r="K69" s="161">
        <v>3591135</v>
      </c>
      <c r="L69" s="161">
        <v>1554073</v>
      </c>
      <c r="M69" s="161">
        <v>1843760</v>
      </c>
      <c r="N69" s="161">
        <v>487389</v>
      </c>
      <c r="O69" s="165">
        <v>21538189</v>
      </c>
    </row>
    <row r="70" spans="1:15" ht="11.25" customHeight="1" x14ac:dyDescent="0.2">
      <c r="A70" s="270" t="s">
        <v>45</v>
      </c>
      <c r="B70" s="157" t="s">
        <v>202</v>
      </c>
      <c r="C70" s="158" t="s">
        <v>203</v>
      </c>
      <c r="D70" s="160">
        <v>304</v>
      </c>
      <c r="E70" s="160">
        <v>214</v>
      </c>
      <c r="F70" s="160">
        <v>37</v>
      </c>
      <c r="G70" s="160">
        <v>92</v>
      </c>
      <c r="H70" s="160">
        <v>3</v>
      </c>
      <c r="I70" s="160">
        <v>650</v>
      </c>
      <c r="J70" s="161">
        <v>132235</v>
      </c>
      <c r="K70" s="161">
        <v>93086</v>
      </c>
      <c r="L70" s="161">
        <v>16094</v>
      </c>
      <c r="M70" s="161">
        <v>40018</v>
      </c>
      <c r="N70" s="161">
        <v>1305</v>
      </c>
      <c r="O70" s="161">
        <v>282738</v>
      </c>
    </row>
    <row r="71" spans="1:15" ht="11.25" customHeight="1" x14ac:dyDescent="0.2">
      <c r="A71" s="271"/>
      <c r="B71" s="157" t="s">
        <v>202</v>
      </c>
      <c r="C71" s="158" t="s">
        <v>204</v>
      </c>
      <c r="D71" s="160">
        <v>282</v>
      </c>
      <c r="E71" s="160">
        <v>231</v>
      </c>
      <c r="F71" s="160">
        <v>42</v>
      </c>
      <c r="G71" s="160">
        <v>86</v>
      </c>
      <c r="H71" s="160">
        <v>4</v>
      </c>
      <c r="I71" s="160">
        <v>645</v>
      </c>
      <c r="J71" s="161">
        <v>118984</v>
      </c>
      <c r="K71" s="161">
        <v>97465</v>
      </c>
      <c r="L71" s="161">
        <v>17721</v>
      </c>
      <c r="M71" s="161">
        <v>36286</v>
      </c>
      <c r="N71" s="161">
        <v>1688</v>
      </c>
      <c r="O71" s="161">
        <v>272144</v>
      </c>
    </row>
    <row r="72" spans="1:15" ht="11.25" customHeight="1" x14ac:dyDescent="0.2">
      <c r="A72" s="271"/>
      <c r="B72" s="157" t="s">
        <v>205</v>
      </c>
      <c r="C72" s="158" t="s">
        <v>203</v>
      </c>
      <c r="D72" s="161">
        <v>1710</v>
      </c>
      <c r="E72" s="160">
        <v>713</v>
      </c>
      <c r="F72" s="160">
        <v>283</v>
      </c>
      <c r="G72" s="160">
        <v>573</v>
      </c>
      <c r="H72" s="160">
        <v>33</v>
      </c>
      <c r="I72" s="161">
        <v>3312</v>
      </c>
      <c r="J72" s="161">
        <v>739924</v>
      </c>
      <c r="K72" s="161">
        <v>308518</v>
      </c>
      <c r="L72" s="161">
        <v>122455</v>
      </c>
      <c r="M72" s="161">
        <v>247939</v>
      </c>
      <c r="N72" s="161">
        <v>14279</v>
      </c>
      <c r="O72" s="161">
        <v>1433115</v>
      </c>
    </row>
    <row r="73" spans="1:15" ht="11.25" customHeight="1" x14ac:dyDescent="0.2">
      <c r="A73" s="271"/>
      <c r="B73" s="157" t="s">
        <v>205</v>
      </c>
      <c r="C73" s="158" t="s">
        <v>204</v>
      </c>
      <c r="D73" s="161">
        <v>1629</v>
      </c>
      <c r="E73" s="160">
        <v>629</v>
      </c>
      <c r="F73" s="160">
        <v>275</v>
      </c>
      <c r="G73" s="160">
        <v>543</v>
      </c>
      <c r="H73" s="160">
        <v>45</v>
      </c>
      <c r="I73" s="161">
        <v>3121</v>
      </c>
      <c r="J73" s="161">
        <v>687229</v>
      </c>
      <c r="K73" s="161">
        <v>265357</v>
      </c>
      <c r="L73" s="161">
        <v>116015</v>
      </c>
      <c r="M73" s="161">
        <v>229076</v>
      </c>
      <c r="N73" s="161">
        <v>18984</v>
      </c>
      <c r="O73" s="161">
        <v>1316661</v>
      </c>
    </row>
    <row r="74" spans="1:15" ht="11.25" customHeight="1" x14ac:dyDescent="0.2">
      <c r="A74" s="271"/>
      <c r="B74" s="157" t="s">
        <v>206</v>
      </c>
      <c r="C74" s="158" t="s">
        <v>203</v>
      </c>
      <c r="D74" s="161">
        <v>4679</v>
      </c>
      <c r="E74" s="161">
        <v>1072</v>
      </c>
      <c r="F74" s="161">
        <v>1141</v>
      </c>
      <c r="G74" s="161">
        <v>1121</v>
      </c>
      <c r="H74" s="160">
        <v>235</v>
      </c>
      <c r="I74" s="161">
        <v>8248</v>
      </c>
      <c r="J74" s="161">
        <v>1329005</v>
      </c>
      <c r="K74" s="161">
        <v>304487</v>
      </c>
      <c r="L74" s="161">
        <v>324085</v>
      </c>
      <c r="M74" s="161">
        <v>318404</v>
      </c>
      <c r="N74" s="161">
        <v>66748</v>
      </c>
      <c r="O74" s="161">
        <v>2342729</v>
      </c>
    </row>
    <row r="75" spans="1:15" ht="11.25" customHeight="1" x14ac:dyDescent="0.2">
      <c r="A75" s="271"/>
      <c r="B75" s="157" t="s">
        <v>206</v>
      </c>
      <c r="C75" s="158" t="s">
        <v>204</v>
      </c>
      <c r="D75" s="161">
        <v>4545</v>
      </c>
      <c r="E75" s="160">
        <v>982</v>
      </c>
      <c r="F75" s="161">
        <v>1156</v>
      </c>
      <c r="G75" s="161">
        <v>1099</v>
      </c>
      <c r="H75" s="160">
        <v>213</v>
      </c>
      <c r="I75" s="161">
        <v>7995</v>
      </c>
      <c r="J75" s="161">
        <v>1360379</v>
      </c>
      <c r="K75" s="161">
        <v>293926</v>
      </c>
      <c r="L75" s="161">
        <v>346006</v>
      </c>
      <c r="M75" s="161">
        <v>328945</v>
      </c>
      <c r="N75" s="161">
        <v>63754</v>
      </c>
      <c r="O75" s="161">
        <v>2393010</v>
      </c>
    </row>
    <row r="76" spans="1:15" ht="11.25" customHeight="1" x14ac:dyDescent="0.2">
      <c r="A76" s="271"/>
      <c r="B76" s="157" t="s">
        <v>207</v>
      </c>
      <c r="C76" s="158" t="s">
        <v>203</v>
      </c>
      <c r="D76" s="160">
        <v>473</v>
      </c>
      <c r="E76" s="160">
        <v>101</v>
      </c>
      <c r="F76" s="160">
        <v>164</v>
      </c>
      <c r="G76" s="160">
        <v>117</v>
      </c>
      <c r="H76" s="160">
        <v>17</v>
      </c>
      <c r="I76" s="160">
        <v>872</v>
      </c>
      <c r="J76" s="161">
        <v>46164</v>
      </c>
      <c r="K76" s="161">
        <v>9857</v>
      </c>
      <c r="L76" s="161">
        <v>16006</v>
      </c>
      <c r="M76" s="161">
        <v>11419</v>
      </c>
      <c r="N76" s="161">
        <v>1659</v>
      </c>
      <c r="O76" s="161">
        <v>85105</v>
      </c>
    </row>
    <row r="77" spans="1:15" ht="11.25" customHeight="1" x14ac:dyDescent="0.2">
      <c r="A77" s="271"/>
      <c r="B77" s="157" t="s">
        <v>207</v>
      </c>
      <c r="C77" s="158" t="s">
        <v>204</v>
      </c>
      <c r="D77" s="160">
        <v>467</v>
      </c>
      <c r="E77" s="160">
        <v>109</v>
      </c>
      <c r="F77" s="160">
        <v>162</v>
      </c>
      <c r="G77" s="160">
        <v>110</v>
      </c>
      <c r="H77" s="160">
        <v>25</v>
      </c>
      <c r="I77" s="160">
        <v>873</v>
      </c>
      <c r="J77" s="161">
        <v>82993</v>
      </c>
      <c r="K77" s="161">
        <v>19371</v>
      </c>
      <c r="L77" s="161">
        <v>28790</v>
      </c>
      <c r="M77" s="161">
        <v>19549</v>
      </c>
      <c r="N77" s="161">
        <v>4443</v>
      </c>
      <c r="O77" s="161">
        <v>155146</v>
      </c>
    </row>
    <row r="78" spans="1:15" ht="11.25" customHeight="1" x14ac:dyDescent="0.2">
      <c r="A78" s="271"/>
      <c r="B78" s="157" t="s">
        <v>208</v>
      </c>
      <c r="C78" s="158" t="s">
        <v>203</v>
      </c>
      <c r="D78" s="161">
        <v>11901</v>
      </c>
      <c r="E78" s="161">
        <v>2575</v>
      </c>
      <c r="F78" s="161">
        <v>3698</v>
      </c>
      <c r="G78" s="161">
        <v>2414</v>
      </c>
      <c r="H78" s="160">
        <v>594</v>
      </c>
      <c r="I78" s="161">
        <v>21182</v>
      </c>
      <c r="J78" s="161">
        <v>1063776</v>
      </c>
      <c r="K78" s="161">
        <v>230168</v>
      </c>
      <c r="L78" s="161">
        <v>330547</v>
      </c>
      <c r="M78" s="161">
        <v>215777</v>
      </c>
      <c r="N78" s="161">
        <v>53095</v>
      </c>
      <c r="O78" s="161">
        <v>1893363</v>
      </c>
    </row>
    <row r="79" spans="1:15" ht="11.25" customHeight="1" x14ac:dyDescent="0.2">
      <c r="A79" s="271"/>
      <c r="B79" s="157" t="s">
        <v>209</v>
      </c>
      <c r="C79" s="158" t="s">
        <v>204</v>
      </c>
      <c r="D79" s="161">
        <v>12765</v>
      </c>
      <c r="E79" s="161">
        <v>2544</v>
      </c>
      <c r="F79" s="161">
        <v>4347</v>
      </c>
      <c r="G79" s="161">
        <v>2699</v>
      </c>
      <c r="H79" s="160">
        <v>719</v>
      </c>
      <c r="I79" s="161">
        <v>23074</v>
      </c>
      <c r="J79" s="161">
        <v>2277676</v>
      </c>
      <c r="K79" s="161">
        <v>453929</v>
      </c>
      <c r="L79" s="161">
        <v>775641</v>
      </c>
      <c r="M79" s="161">
        <v>481586</v>
      </c>
      <c r="N79" s="161">
        <v>128292</v>
      </c>
      <c r="O79" s="161">
        <v>4117124</v>
      </c>
    </row>
    <row r="80" spans="1:15" ht="11.25" customHeight="1" x14ac:dyDescent="0.2">
      <c r="A80" s="271"/>
      <c r="B80" s="157" t="s">
        <v>210</v>
      </c>
      <c r="C80" s="158" t="s">
        <v>203</v>
      </c>
      <c r="D80" s="161">
        <v>3315</v>
      </c>
      <c r="E80" s="160">
        <v>527</v>
      </c>
      <c r="F80" s="160">
        <v>947</v>
      </c>
      <c r="G80" s="160">
        <v>728</v>
      </c>
      <c r="H80" s="160">
        <v>125</v>
      </c>
      <c r="I80" s="161">
        <v>5642</v>
      </c>
      <c r="J80" s="161">
        <v>529801</v>
      </c>
      <c r="K80" s="161">
        <v>84225</v>
      </c>
      <c r="L80" s="161">
        <v>151349</v>
      </c>
      <c r="M80" s="161">
        <v>116348</v>
      </c>
      <c r="N80" s="161">
        <v>19977</v>
      </c>
      <c r="O80" s="161">
        <v>901700</v>
      </c>
    </row>
    <row r="81" spans="1:15" ht="11.25" customHeight="1" x14ac:dyDescent="0.2">
      <c r="A81" s="271"/>
      <c r="B81" s="157" t="s">
        <v>211</v>
      </c>
      <c r="C81" s="158" t="s">
        <v>204</v>
      </c>
      <c r="D81" s="161">
        <v>8980</v>
      </c>
      <c r="E81" s="161">
        <v>1199</v>
      </c>
      <c r="F81" s="161">
        <v>2931</v>
      </c>
      <c r="G81" s="161">
        <v>2056</v>
      </c>
      <c r="H81" s="160">
        <v>358</v>
      </c>
      <c r="I81" s="161">
        <v>15524</v>
      </c>
      <c r="J81" s="161">
        <v>1777227</v>
      </c>
      <c r="K81" s="161">
        <v>237293</v>
      </c>
      <c r="L81" s="161">
        <v>580073</v>
      </c>
      <c r="M81" s="161">
        <v>406902</v>
      </c>
      <c r="N81" s="161">
        <v>70852</v>
      </c>
      <c r="O81" s="161">
        <v>3072347</v>
      </c>
    </row>
    <row r="82" spans="1:15" ht="11.25" customHeight="1" x14ac:dyDescent="0.2">
      <c r="A82" s="272"/>
      <c r="B82" s="273" t="s">
        <v>201</v>
      </c>
      <c r="C82" s="273"/>
      <c r="D82" s="161">
        <v>51050</v>
      </c>
      <c r="E82" s="161">
        <v>10896</v>
      </c>
      <c r="F82" s="161">
        <v>15183</v>
      </c>
      <c r="G82" s="161">
        <v>11638</v>
      </c>
      <c r="H82" s="161">
        <v>2371</v>
      </c>
      <c r="I82" s="163">
        <v>91138</v>
      </c>
      <c r="J82" s="161">
        <v>10145393</v>
      </c>
      <c r="K82" s="161">
        <v>2397682</v>
      </c>
      <c r="L82" s="161">
        <v>2824782</v>
      </c>
      <c r="M82" s="161">
        <v>2452249</v>
      </c>
      <c r="N82" s="161">
        <v>445076</v>
      </c>
      <c r="O82" s="165">
        <v>18265182</v>
      </c>
    </row>
    <row r="83" spans="1:15" ht="11.25" customHeight="1" x14ac:dyDescent="0.2">
      <c r="A83" s="270" t="s">
        <v>46</v>
      </c>
      <c r="B83" s="157" t="s">
        <v>202</v>
      </c>
      <c r="C83" s="158" t="s">
        <v>203</v>
      </c>
      <c r="D83" s="161">
        <v>1011</v>
      </c>
      <c r="E83" s="160">
        <v>143</v>
      </c>
      <c r="F83" s="160">
        <v>208</v>
      </c>
      <c r="G83" s="160">
        <v>86</v>
      </c>
      <c r="H83" s="160">
        <v>24</v>
      </c>
      <c r="I83" s="161">
        <v>1472</v>
      </c>
      <c r="J83" s="161">
        <v>439768</v>
      </c>
      <c r="K83" s="161">
        <v>62203</v>
      </c>
      <c r="L83" s="161">
        <v>90477</v>
      </c>
      <c r="M83" s="161">
        <v>37409</v>
      </c>
      <c r="N83" s="161">
        <v>10440</v>
      </c>
      <c r="O83" s="161">
        <v>640297</v>
      </c>
    </row>
    <row r="84" spans="1:15" ht="11.25" customHeight="1" x14ac:dyDescent="0.2">
      <c r="A84" s="271"/>
      <c r="B84" s="157" t="s">
        <v>202</v>
      </c>
      <c r="C84" s="158" t="s">
        <v>204</v>
      </c>
      <c r="D84" s="160">
        <v>944</v>
      </c>
      <c r="E84" s="160">
        <v>150</v>
      </c>
      <c r="F84" s="160">
        <v>146</v>
      </c>
      <c r="G84" s="160">
        <v>86</v>
      </c>
      <c r="H84" s="160">
        <v>38</v>
      </c>
      <c r="I84" s="161">
        <v>1364</v>
      </c>
      <c r="J84" s="161">
        <v>398300</v>
      </c>
      <c r="K84" s="161">
        <v>63289</v>
      </c>
      <c r="L84" s="161">
        <v>61602</v>
      </c>
      <c r="M84" s="161">
        <v>36286</v>
      </c>
      <c r="N84" s="161">
        <v>16033</v>
      </c>
      <c r="O84" s="161">
        <v>575510</v>
      </c>
    </row>
    <row r="85" spans="1:15" ht="11.25" customHeight="1" x14ac:dyDescent="0.2">
      <c r="A85" s="271"/>
      <c r="B85" s="157" t="s">
        <v>205</v>
      </c>
      <c r="C85" s="158" t="s">
        <v>203</v>
      </c>
      <c r="D85" s="161">
        <v>4487</v>
      </c>
      <c r="E85" s="161">
        <v>1376</v>
      </c>
      <c r="F85" s="160">
        <v>724</v>
      </c>
      <c r="G85" s="160">
        <v>534</v>
      </c>
      <c r="H85" s="160">
        <v>195</v>
      </c>
      <c r="I85" s="161">
        <v>7316</v>
      </c>
      <c r="J85" s="161">
        <v>1941543</v>
      </c>
      <c r="K85" s="161">
        <v>595401</v>
      </c>
      <c r="L85" s="161">
        <v>313278</v>
      </c>
      <c r="M85" s="161">
        <v>231064</v>
      </c>
      <c r="N85" s="161">
        <v>84377</v>
      </c>
      <c r="O85" s="161">
        <v>3165663</v>
      </c>
    </row>
    <row r="86" spans="1:15" ht="11.25" customHeight="1" x14ac:dyDescent="0.2">
      <c r="A86" s="271"/>
      <c r="B86" s="157" t="s">
        <v>205</v>
      </c>
      <c r="C86" s="158" t="s">
        <v>204</v>
      </c>
      <c r="D86" s="161">
        <v>4113</v>
      </c>
      <c r="E86" s="161">
        <v>1247</v>
      </c>
      <c r="F86" s="160">
        <v>742</v>
      </c>
      <c r="G86" s="160">
        <v>508</v>
      </c>
      <c r="H86" s="160">
        <v>219</v>
      </c>
      <c r="I86" s="161">
        <v>6829</v>
      </c>
      <c r="J86" s="161">
        <v>1735159</v>
      </c>
      <c r="K86" s="161">
        <v>526074</v>
      </c>
      <c r="L86" s="161">
        <v>313029</v>
      </c>
      <c r="M86" s="161">
        <v>214311</v>
      </c>
      <c r="N86" s="161">
        <v>92390</v>
      </c>
      <c r="O86" s="161">
        <v>2880963</v>
      </c>
    </row>
    <row r="87" spans="1:15" ht="11.25" customHeight="1" x14ac:dyDescent="0.2">
      <c r="A87" s="271"/>
      <c r="B87" s="157" t="s">
        <v>206</v>
      </c>
      <c r="C87" s="158" t="s">
        <v>203</v>
      </c>
      <c r="D87" s="161">
        <v>10412</v>
      </c>
      <c r="E87" s="161">
        <v>2714</v>
      </c>
      <c r="F87" s="161">
        <v>2156</v>
      </c>
      <c r="G87" s="161">
        <v>1168</v>
      </c>
      <c r="H87" s="160">
        <v>770</v>
      </c>
      <c r="I87" s="161">
        <v>17220</v>
      </c>
      <c r="J87" s="161">
        <v>2957383</v>
      </c>
      <c r="K87" s="161">
        <v>770874</v>
      </c>
      <c r="L87" s="161">
        <v>612382</v>
      </c>
      <c r="M87" s="161">
        <v>331754</v>
      </c>
      <c r="N87" s="161">
        <v>218708</v>
      </c>
      <c r="O87" s="161">
        <v>4891101</v>
      </c>
    </row>
    <row r="88" spans="1:15" ht="11.25" customHeight="1" x14ac:dyDescent="0.2">
      <c r="A88" s="271"/>
      <c r="B88" s="157" t="s">
        <v>206</v>
      </c>
      <c r="C88" s="158" t="s">
        <v>204</v>
      </c>
      <c r="D88" s="161">
        <v>9840</v>
      </c>
      <c r="E88" s="161">
        <v>2574</v>
      </c>
      <c r="F88" s="161">
        <v>2021</v>
      </c>
      <c r="G88" s="161">
        <v>1077</v>
      </c>
      <c r="H88" s="160">
        <v>711</v>
      </c>
      <c r="I88" s="161">
        <v>16223</v>
      </c>
      <c r="J88" s="161">
        <v>2945242</v>
      </c>
      <c r="K88" s="161">
        <v>770432</v>
      </c>
      <c r="L88" s="161">
        <v>604912</v>
      </c>
      <c r="M88" s="161">
        <v>322360</v>
      </c>
      <c r="N88" s="161">
        <v>212812</v>
      </c>
      <c r="O88" s="161">
        <v>4855758</v>
      </c>
    </row>
    <row r="89" spans="1:15" ht="11.25" customHeight="1" x14ac:dyDescent="0.2">
      <c r="A89" s="271"/>
      <c r="B89" s="157" t="s">
        <v>207</v>
      </c>
      <c r="C89" s="158" t="s">
        <v>203</v>
      </c>
      <c r="D89" s="160">
        <v>482</v>
      </c>
      <c r="E89" s="160">
        <v>172</v>
      </c>
      <c r="F89" s="160">
        <v>100</v>
      </c>
      <c r="G89" s="160">
        <v>50</v>
      </c>
      <c r="H89" s="160">
        <v>58</v>
      </c>
      <c r="I89" s="160">
        <v>862</v>
      </c>
      <c r="J89" s="161">
        <v>47043</v>
      </c>
      <c r="K89" s="161">
        <v>16787</v>
      </c>
      <c r="L89" s="161">
        <v>9760</v>
      </c>
      <c r="M89" s="161">
        <v>4880</v>
      </c>
      <c r="N89" s="161">
        <v>5661</v>
      </c>
      <c r="O89" s="161">
        <v>84131</v>
      </c>
    </row>
    <row r="90" spans="1:15" ht="11.25" customHeight="1" x14ac:dyDescent="0.2">
      <c r="A90" s="271"/>
      <c r="B90" s="157" t="s">
        <v>207</v>
      </c>
      <c r="C90" s="158" t="s">
        <v>204</v>
      </c>
      <c r="D90" s="160">
        <v>398</v>
      </c>
      <c r="E90" s="160">
        <v>124</v>
      </c>
      <c r="F90" s="160">
        <v>105</v>
      </c>
      <c r="G90" s="160">
        <v>38</v>
      </c>
      <c r="H90" s="160">
        <v>29</v>
      </c>
      <c r="I90" s="160">
        <v>694</v>
      </c>
      <c r="J90" s="161">
        <v>70731</v>
      </c>
      <c r="K90" s="161">
        <v>22037</v>
      </c>
      <c r="L90" s="161">
        <v>18660</v>
      </c>
      <c r="M90" s="161">
        <v>6753</v>
      </c>
      <c r="N90" s="161">
        <v>5154</v>
      </c>
      <c r="O90" s="161">
        <v>123335</v>
      </c>
    </row>
    <row r="91" spans="1:15" ht="11.25" customHeight="1" x14ac:dyDescent="0.2">
      <c r="A91" s="271"/>
      <c r="B91" s="157" t="s">
        <v>208</v>
      </c>
      <c r="C91" s="158" t="s">
        <v>203</v>
      </c>
      <c r="D91" s="160">
        <v>162</v>
      </c>
      <c r="E91" s="160">
        <v>55</v>
      </c>
      <c r="F91" s="160">
        <v>60</v>
      </c>
      <c r="G91" s="160">
        <v>26</v>
      </c>
      <c r="H91" s="160">
        <v>18</v>
      </c>
      <c r="I91" s="160">
        <v>321</v>
      </c>
      <c r="J91" s="161">
        <v>14480</v>
      </c>
      <c r="K91" s="161">
        <v>4916</v>
      </c>
      <c r="L91" s="161">
        <v>5363</v>
      </c>
      <c r="M91" s="161">
        <v>2324</v>
      </c>
      <c r="N91" s="161">
        <v>1609</v>
      </c>
      <c r="O91" s="161">
        <v>28692</v>
      </c>
    </row>
    <row r="92" spans="1:15" ht="11.25" customHeight="1" x14ac:dyDescent="0.2">
      <c r="A92" s="271"/>
      <c r="B92" s="157" t="s">
        <v>209</v>
      </c>
      <c r="C92" s="158" t="s">
        <v>204</v>
      </c>
      <c r="D92" s="160">
        <v>360</v>
      </c>
      <c r="E92" s="160">
        <v>77</v>
      </c>
      <c r="F92" s="160">
        <v>114</v>
      </c>
      <c r="G92" s="160">
        <v>36</v>
      </c>
      <c r="H92" s="160">
        <v>21</v>
      </c>
      <c r="I92" s="160">
        <v>608</v>
      </c>
      <c r="J92" s="161">
        <v>64235</v>
      </c>
      <c r="K92" s="161">
        <v>13739</v>
      </c>
      <c r="L92" s="161">
        <v>20341</v>
      </c>
      <c r="M92" s="161">
        <v>6424</v>
      </c>
      <c r="N92" s="161">
        <v>3747</v>
      </c>
      <c r="O92" s="161">
        <v>108486</v>
      </c>
    </row>
    <row r="93" spans="1:15" ht="11.25" customHeight="1" x14ac:dyDescent="0.2">
      <c r="A93" s="271"/>
      <c r="B93" s="157" t="s">
        <v>210</v>
      </c>
      <c r="C93" s="158" t="s">
        <v>203</v>
      </c>
      <c r="D93" s="160">
        <v>9</v>
      </c>
      <c r="E93" s="160">
        <v>3</v>
      </c>
      <c r="F93" s="160">
        <v>6</v>
      </c>
      <c r="G93" s="160">
        <v>1</v>
      </c>
      <c r="H93" s="159"/>
      <c r="I93" s="160">
        <v>19</v>
      </c>
      <c r="J93" s="161">
        <v>1438</v>
      </c>
      <c r="K93" s="160">
        <v>479</v>
      </c>
      <c r="L93" s="160">
        <v>959</v>
      </c>
      <c r="M93" s="160">
        <v>160</v>
      </c>
      <c r="N93" s="159"/>
      <c r="O93" s="161">
        <v>3036</v>
      </c>
    </row>
    <row r="94" spans="1:15" ht="11.25" customHeight="1" x14ac:dyDescent="0.2">
      <c r="A94" s="271"/>
      <c r="B94" s="157" t="s">
        <v>211</v>
      </c>
      <c r="C94" s="158" t="s">
        <v>204</v>
      </c>
      <c r="D94" s="160">
        <v>76</v>
      </c>
      <c r="E94" s="160">
        <v>24</v>
      </c>
      <c r="F94" s="160">
        <v>38</v>
      </c>
      <c r="G94" s="160">
        <v>4</v>
      </c>
      <c r="H94" s="160">
        <v>5</v>
      </c>
      <c r="I94" s="160">
        <v>147</v>
      </c>
      <c r="J94" s="161">
        <v>15041</v>
      </c>
      <c r="K94" s="161">
        <v>4750</v>
      </c>
      <c r="L94" s="161">
        <v>7521</v>
      </c>
      <c r="M94" s="160">
        <v>792</v>
      </c>
      <c r="N94" s="160">
        <v>990</v>
      </c>
      <c r="O94" s="161">
        <v>29094</v>
      </c>
    </row>
    <row r="95" spans="1:15" ht="11.25" customHeight="1" x14ac:dyDescent="0.2">
      <c r="A95" s="272"/>
      <c r="B95" s="273" t="s">
        <v>201</v>
      </c>
      <c r="C95" s="273"/>
      <c r="D95" s="161">
        <v>32294</v>
      </c>
      <c r="E95" s="161">
        <v>8659</v>
      </c>
      <c r="F95" s="161">
        <v>6420</v>
      </c>
      <c r="G95" s="161">
        <v>3614</v>
      </c>
      <c r="H95" s="161">
        <v>2088</v>
      </c>
      <c r="I95" s="163">
        <v>53075</v>
      </c>
      <c r="J95" s="161">
        <v>10630363</v>
      </c>
      <c r="K95" s="161">
        <v>2850981</v>
      </c>
      <c r="L95" s="161">
        <v>2058284</v>
      </c>
      <c r="M95" s="161">
        <v>1194517</v>
      </c>
      <c r="N95" s="161">
        <v>651921</v>
      </c>
      <c r="O95" s="165">
        <v>17386066</v>
      </c>
    </row>
    <row r="96" spans="1:15" ht="11.25" customHeight="1" x14ac:dyDescent="0.2">
      <c r="A96" s="270" t="s">
        <v>47</v>
      </c>
      <c r="B96" s="157" t="s">
        <v>202</v>
      </c>
      <c r="C96" s="158" t="s">
        <v>203</v>
      </c>
      <c r="D96" s="160">
        <v>486</v>
      </c>
      <c r="E96" s="160">
        <v>71</v>
      </c>
      <c r="F96" s="160">
        <v>58</v>
      </c>
      <c r="G96" s="160">
        <v>78</v>
      </c>
      <c r="H96" s="160">
        <v>4</v>
      </c>
      <c r="I96" s="160">
        <v>697</v>
      </c>
      <c r="J96" s="161">
        <v>211402</v>
      </c>
      <c r="K96" s="161">
        <v>30884</v>
      </c>
      <c r="L96" s="161">
        <v>25229</v>
      </c>
      <c r="M96" s="161">
        <v>33929</v>
      </c>
      <c r="N96" s="161">
        <v>1740</v>
      </c>
      <c r="O96" s="161">
        <v>303184</v>
      </c>
    </row>
    <row r="97" spans="1:15" ht="11.25" customHeight="1" x14ac:dyDescent="0.2">
      <c r="A97" s="271"/>
      <c r="B97" s="157" t="s">
        <v>202</v>
      </c>
      <c r="C97" s="158" t="s">
        <v>204</v>
      </c>
      <c r="D97" s="160">
        <v>483</v>
      </c>
      <c r="E97" s="160">
        <v>62</v>
      </c>
      <c r="F97" s="160">
        <v>61</v>
      </c>
      <c r="G97" s="160">
        <v>65</v>
      </c>
      <c r="H97" s="160">
        <v>8</v>
      </c>
      <c r="I97" s="160">
        <v>679</v>
      </c>
      <c r="J97" s="161">
        <v>203791</v>
      </c>
      <c r="K97" s="161">
        <v>26160</v>
      </c>
      <c r="L97" s="161">
        <v>25738</v>
      </c>
      <c r="M97" s="161">
        <v>27425</v>
      </c>
      <c r="N97" s="161">
        <v>3375</v>
      </c>
      <c r="O97" s="161">
        <v>286489</v>
      </c>
    </row>
    <row r="98" spans="1:15" ht="11.25" customHeight="1" x14ac:dyDescent="0.2">
      <c r="A98" s="271"/>
      <c r="B98" s="157" t="s">
        <v>205</v>
      </c>
      <c r="C98" s="158" t="s">
        <v>203</v>
      </c>
      <c r="D98" s="161">
        <v>1805</v>
      </c>
      <c r="E98" s="160">
        <v>481</v>
      </c>
      <c r="F98" s="160">
        <v>220</v>
      </c>
      <c r="G98" s="160">
        <v>452</v>
      </c>
      <c r="H98" s="160">
        <v>48</v>
      </c>
      <c r="I98" s="161">
        <v>3006</v>
      </c>
      <c r="J98" s="161">
        <v>781031</v>
      </c>
      <c r="K98" s="161">
        <v>208131</v>
      </c>
      <c r="L98" s="161">
        <v>95195</v>
      </c>
      <c r="M98" s="161">
        <v>195582</v>
      </c>
      <c r="N98" s="161">
        <v>20770</v>
      </c>
      <c r="O98" s="161">
        <v>1300709</v>
      </c>
    </row>
    <row r="99" spans="1:15" ht="11.25" customHeight="1" x14ac:dyDescent="0.2">
      <c r="A99" s="271"/>
      <c r="B99" s="157" t="s">
        <v>205</v>
      </c>
      <c r="C99" s="158" t="s">
        <v>204</v>
      </c>
      <c r="D99" s="161">
        <v>1756</v>
      </c>
      <c r="E99" s="160">
        <v>534</v>
      </c>
      <c r="F99" s="160">
        <v>189</v>
      </c>
      <c r="G99" s="160">
        <v>447</v>
      </c>
      <c r="H99" s="160">
        <v>39</v>
      </c>
      <c r="I99" s="161">
        <v>2965</v>
      </c>
      <c r="J99" s="161">
        <v>740807</v>
      </c>
      <c r="K99" s="161">
        <v>225280</v>
      </c>
      <c r="L99" s="161">
        <v>79734</v>
      </c>
      <c r="M99" s="161">
        <v>188577</v>
      </c>
      <c r="N99" s="161">
        <v>16453</v>
      </c>
      <c r="O99" s="161">
        <v>1250851</v>
      </c>
    </row>
    <row r="100" spans="1:15" ht="11.25" customHeight="1" x14ac:dyDescent="0.2">
      <c r="A100" s="271"/>
      <c r="B100" s="157" t="s">
        <v>206</v>
      </c>
      <c r="C100" s="158" t="s">
        <v>203</v>
      </c>
      <c r="D100" s="161">
        <v>3391</v>
      </c>
      <c r="E100" s="161">
        <v>1231</v>
      </c>
      <c r="F100" s="160">
        <v>479</v>
      </c>
      <c r="G100" s="160">
        <v>980</v>
      </c>
      <c r="H100" s="160">
        <v>179</v>
      </c>
      <c r="I100" s="161">
        <v>6260</v>
      </c>
      <c r="J100" s="161">
        <v>963166</v>
      </c>
      <c r="K100" s="161">
        <v>349648</v>
      </c>
      <c r="L100" s="161">
        <v>136053</v>
      </c>
      <c r="M100" s="161">
        <v>278355</v>
      </c>
      <c r="N100" s="161">
        <v>50842</v>
      </c>
      <c r="O100" s="161">
        <v>1778064</v>
      </c>
    </row>
    <row r="101" spans="1:15" ht="11.25" customHeight="1" x14ac:dyDescent="0.2">
      <c r="A101" s="271"/>
      <c r="B101" s="157" t="s">
        <v>206</v>
      </c>
      <c r="C101" s="158" t="s">
        <v>204</v>
      </c>
      <c r="D101" s="161">
        <v>3188</v>
      </c>
      <c r="E101" s="161">
        <v>1016</v>
      </c>
      <c r="F101" s="160">
        <v>474</v>
      </c>
      <c r="G101" s="160">
        <v>984</v>
      </c>
      <c r="H101" s="160">
        <v>137</v>
      </c>
      <c r="I101" s="161">
        <v>5799</v>
      </c>
      <c r="J101" s="161">
        <v>954211</v>
      </c>
      <c r="K101" s="161">
        <v>304102</v>
      </c>
      <c r="L101" s="161">
        <v>141874</v>
      </c>
      <c r="M101" s="161">
        <v>294524</v>
      </c>
      <c r="N101" s="161">
        <v>41006</v>
      </c>
      <c r="O101" s="161">
        <v>1735717</v>
      </c>
    </row>
    <row r="102" spans="1:15" ht="11.25" customHeight="1" x14ac:dyDescent="0.2">
      <c r="A102" s="271"/>
      <c r="B102" s="157" t="s">
        <v>207</v>
      </c>
      <c r="C102" s="158" t="s">
        <v>203</v>
      </c>
      <c r="D102" s="160">
        <v>451</v>
      </c>
      <c r="E102" s="160">
        <v>271</v>
      </c>
      <c r="F102" s="160">
        <v>104</v>
      </c>
      <c r="G102" s="160">
        <v>142</v>
      </c>
      <c r="H102" s="160">
        <v>25</v>
      </c>
      <c r="I102" s="160">
        <v>993</v>
      </c>
      <c r="J102" s="161">
        <v>44017</v>
      </c>
      <c r="K102" s="161">
        <v>26449</v>
      </c>
      <c r="L102" s="161">
        <v>10150</v>
      </c>
      <c r="M102" s="161">
        <v>13859</v>
      </c>
      <c r="N102" s="161">
        <v>2440</v>
      </c>
      <c r="O102" s="161">
        <v>96915</v>
      </c>
    </row>
    <row r="103" spans="1:15" ht="11.25" customHeight="1" x14ac:dyDescent="0.2">
      <c r="A103" s="271"/>
      <c r="B103" s="157" t="s">
        <v>207</v>
      </c>
      <c r="C103" s="158" t="s">
        <v>204</v>
      </c>
      <c r="D103" s="160">
        <v>427</v>
      </c>
      <c r="E103" s="160">
        <v>297</v>
      </c>
      <c r="F103" s="160">
        <v>137</v>
      </c>
      <c r="G103" s="160">
        <v>145</v>
      </c>
      <c r="H103" s="160">
        <v>39</v>
      </c>
      <c r="I103" s="161">
        <v>1045</v>
      </c>
      <c r="J103" s="161">
        <v>75884</v>
      </c>
      <c r="K103" s="161">
        <v>52781</v>
      </c>
      <c r="L103" s="161">
        <v>24347</v>
      </c>
      <c r="M103" s="161">
        <v>25769</v>
      </c>
      <c r="N103" s="161">
        <v>6931</v>
      </c>
      <c r="O103" s="161">
        <v>185712</v>
      </c>
    </row>
    <row r="104" spans="1:15" ht="11.25" customHeight="1" x14ac:dyDescent="0.2">
      <c r="A104" s="271"/>
      <c r="B104" s="157" t="s">
        <v>208</v>
      </c>
      <c r="C104" s="158" t="s">
        <v>203</v>
      </c>
      <c r="D104" s="161">
        <v>11912</v>
      </c>
      <c r="E104" s="161">
        <v>10413</v>
      </c>
      <c r="F104" s="161">
        <v>3347</v>
      </c>
      <c r="G104" s="161">
        <v>3551</v>
      </c>
      <c r="H104" s="160">
        <v>763</v>
      </c>
      <c r="I104" s="161">
        <v>29986</v>
      </c>
      <c r="J104" s="161">
        <v>1064760</v>
      </c>
      <c r="K104" s="161">
        <v>930771</v>
      </c>
      <c r="L104" s="161">
        <v>299173</v>
      </c>
      <c r="M104" s="161">
        <v>317408</v>
      </c>
      <c r="N104" s="161">
        <v>68201</v>
      </c>
      <c r="O104" s="161">
        <v>2680313</v>
      </c>
    </row>
    <row r="105" spans="1:15" ht="11.25" customHeight="1" x14ac:dyDescent="0.2">
      <c r="A105" s="271"/>
      <c r="B105" s="157" t="s">
        <v>209</v>
      </c>
      <c r="C105" s="158" t="s">
        <v>204</v>
      </c>
      <c r="D105" s="161">
        <v>14335</v>
      </c>
      <c r="E105" s="161">
        <v>11165</v>
      </c>
      <c r="F105" s="161">
        <v>4312</v>
      </c>
      <c r="G105" s="161">
        <v>4196</v>
      </c>
      <c r="H105" s="161">
        <v>1324</v>
      </c>
      <c r="I105" s="161">
        <v>35332</v>
      </c>
      <c r="J105" s="161">
        <v>2557813</v>
      </c>
      <c r="K105" s="161">
        <v>1992186</v>
      </c>
      <c r="L105" s="161">
        <v>769396</v>
      </c>
      <c r="M105" s="161">
        <v>748698</v>
      </c>
      <c r="N105" s="161">
        <v>236243</v>
      </c>
      <c r="O105" s="161">
        <v>6304336</v>
      </c>
    </row>
    <row r="106" spans="1:15" ht="11.25" customHeight="1" x14ac:dyDescent="0.2">
      <c r="A106" s="271"/>
      <c r="B106" s="157" t="s">
        <v>210</v>
      </c>
      <c r="C106" s="158" t="s">
        <v>203</v>
      </c>
      <c r="D106" s="161">
        <v>2407</v>
      </c>
      <c r="E106" s="161">
        <v>3963</v>
      </c>
      <c r="F106" s="160">
        <v>439</v>
      </c>
      <c r="G106" s="160">
        <v>936</v>
      </c>
      <c r="H106" s="160">
        <v>147</v>
      </c>
      <c r="I106" s="161">
        <v>7892</v>
      </c>
      <c r="J106" s="161">
        <v>384685</v>
      </c>
      <c r="K106" s="161">
        <v>633364</v>
      </c>
      <c r="L106" s="161">
        <v>70161</v>
      </c>
      <c r="M106" s="161">
        <v>149591</v>
      </c>
      <c r="N106" s="161">
        <v>23493</v>
      </c>
      <c r="O106" s="161">
        <v>1261294</v>
      </c>
    </row>
    <row r="107" spans="1:15" ht="11.25" customHeight="1" x14ac:dyDescent="0.2">
      <c r="A107" s="271"/>
      <c r="B107" s="157" t="s">
        <v>211</v>
      </c>
      <c r="C107" s="158" t="s">
        <v>204</v>
      </c>
      <c r="D107" s="161">
        <v>6091</v>
      </c>
      <c r="E107" s="161">
        <v>10508</v>
      </c>
      <c r="F107" s="161">
        <v>1375</v>
      </c>
      <c r="G107" s="161">
        <v>2359</v>
      </c>
      <c r="H107" s="160">
        <v>444</v>
      </c>
      <c r="I107" s="161">
        <v>20777</v>
      </c>
      <c r="J107" s="161">
        <v>1205466</v>
      </c>
      <c r="K107" s="161">
        <v>2079633</v>
      </c>
      <c r="L107" s="161">
        <v>272125</v>
      </c>
      <c r="M107" s="161">
        <v>466868</v>
      </c>
      <c r="N107" s="161">
        <v>87872</v>
      </c>
      <c r="O107" s="161">
        <v>4111964</v>
      </c>
    </row>
    <row r="108" spans="1:15" ht="11.25" customHeight="1" x14ac:dyDescent="0.2">
      <c r="A108" s="272"/>
      <c r="B108" s="273" t="s">
        <v>201</v>
      </c>
      <c r="C108" s="273"/>
      <c r="D108" s="161">
        <v>46732</v>
      </c>
      <c r="E108" s="161">
        <v>40012</v>
      </c>
      <c r="F108" s="161">
        <v>11195</v>
      </c>
      <c r="G108" s="161">
        <v>14335</v>
      </c>
      <c r="H108" s="161">
        <v>3157</v>
      </c>
      <c r="I108" s="163">
        <v>115431</v>
      </c>
      <c r="J108" s="161">
        <v>9187033</v>
      </c>
      <c r="K108" s="161">
        <v>6859389</v>
      </c>
      <c r="L108" s="161">
        <v>1949175</v>
      </c>
      <c r="M108" s="161">
        <v>2740585</v>
      </c>
      <c r="N108" s="161">
        <v>559366</v>
      </c>
      <c r="O108" s="165">
        <v>21295548</v>
      </c>
    </row>
    <row r="109" spans="1:15" ht="11.25" customHeight="1" x14ac:dyDescent="0.2">
      <c r="A109" s="270" t="s">
        <v>52</v>
      </c>
      <c r="B109" s="157" t="s">
        <v>202</v>
      </c>
      <c r="C109" s="158" t="s">
        <v>203</v>
      </c>
      <c r="D109" s="160">
        <v>30</v>
      </c>
      <c r="E109" s="160">
        <v>103</v>
      </c>
      <c r="F109" s="160">
        <v>116</v>
      </c>
      <c r="G109" s="160">
        <v>2</v>
      </c>
      <c r="H109" s="159"/>
      <c r="I109" s="160">
        <v>251</v>
      </c>
      <c r="J109" s="161">
        <v>13049</v>
      </c>
      <c r="K109" s="161">
        <v>44803</v>
      </c>
      <c r="L109" s="161">
        <v>50458</v>
      </c>
      <c r="M109" s="160">
        <v>870</v>
      </c>
      <c r="N109" s="159"/>
      <c r="O109" s="161">
        <v>109180</v>
      </c>
    </row>
    <row r="110" spans="1:15" ht="11.25" customHeight="1" x14ac:dyDescent="0.2">
      <c r="A110" s="271"/>
      <c r="B110" s="157" t="s">
        <v>202</v>
      </c>
      <c r="C110" s="158" t="s">
        <v>204</v>
      </c>
      <c r="D110" s="160">
        <v>36</v>
      </c>
      <c r="E110" s="160">
        <v>103</v>
      </c>
      <c r="F110" s="160">
        <v>101</v>
      </c>
      <c r="G110" s="160">
        <v>1</v>
      </c>
      <c r="H110" s="159"/>
      <c r="I110" s="160">
        <v>241</v>
      </c>
      <c r="J110" s="161">
        <v>15189</v>
      </c>
      <c r="K110" s="161">
        <v>43459</v>
      </c>
      <c r="L110" s="161">
        <v>42615</v>
      </c>
      <c r="M110" s="160">
        <v>422</v>
      </c>
      <c r="N110" s="159"/>
      <c r="O110" s="161">
        <v>101685</v>
      </c>
    </row>
    <row r="111" spans="1:15" ht="11.25" customHeight="1" x14ac:dyDescent="0.2">
      <c r="A111" s="271"/>
      <c r="B111" s="157" t="s">
        <v>205</v>
      </c>
      <c r="C111" s="158" t="s">
        <v>203</v>
      </c>
      <c r="D111" s="160">
        <v>245</v>
      </c>
      <c r="E111" s="160">
        <v>833</v>
      </c>
      <c r="F111" s="160">
        <v>273</v>
      </c>
      <c r="G111" s="160">
        <v>60</v>
      </c>
      <c r="H111" s="160">
        <v>3</v>
      </c>
      <c r="I111" s="161">
        <v>1414</v>
      </c>
      <c r="J111" s="161">
        <v>106012</v>
      </c>
      <c r="K111" s="161">
        <v>360442</v>
      </c>
      <c r="L111" s="161">
        <v>118128</v>
      </c>
      <c r="M111" s="161">
        <v>25962</v>
      </c>
      <c r="N111" s="161">
        <v>1298</v>
      </c>
      <c r="O111" s="161">
        <v>611842</v>
      </c>
    </row>
    <row r="112" spans="1:15" ht="11.25" customHeight="1" x14ac:dyDescent="0.2">
      <c r="A112" s="271"/>
      <c r="B112" s="157" t="s">
        <v>205</v>
      </c>
      <c r="C112" s="158" t="s">
        <v>204</v>
      </c>
      <c r="D112" s="160">
        <v>228</v>
      </c>
      <c r="E112" s="160">
        <v>824</v>
      </c>
      <c r="F112" s="160">
        <v>280</v>
      </c>
      <c r="G112" s="160">
        <v>55</v>
      </c>
      <c r="H112" s="160">
        <v>3</v>
      </c>
      <c r="I112" s="161">
        <v>1390</v>
      </c>
      <c r="J112" s="161">
        <v>96187</v>
      </c>
      <c r="K112" s="161">
        <v>347622</v>
      </c>
      <c r="L112" s="161">
        <v>118124</v>
      </c>
      <c r="M112" s="161">
        <v>23203</v>
      </c>
      <c r="N112" s="161">
        <v>1266</v>
      </c>
      <c r="O112" s="161">
        <v>586402</v>
      </c>
    </row>
    <row r="113" spans="1:15" ht="11.25" customHeight="1" x14ac:dyDescent="0.2">
      <c r="A113" s="271"/>
      <c r="B113" s="157" t="s">
        <v>206</v>
      </c>
      <c r="C113" s="158" t="s">
        <v>203</v>
      </c>
      <c r="D113" s="160">
        <v>432</v>
      </c>
      <c r="E113" s="161">
        <v>2381</v>
      </c>
      <c r="F113" s="160">
        <v>774</v>
      </c>
      <c r="G113" s="160">
        <v>117</v>
      </c>
      <c r="H113" s="160">
        <v>60</v>
      </c>
      <c r="I113" s="161">
        <v>3764</v>
      </c>
      <c r="J113" s="161">
        <v>122704</v>
      </c>
      <c r="K113" s="161">
        <v>676290</v>
      </c>
      <c r="L113" s="161">
        <v>219844</v>
      </c>
      <c r="M113" s="161">
        <v>33232</v>
      </c>
      <c r="N113" s="161">
        <v>17042</v>
      </c>
      <c r="O113" s="161">
        <v>1069112</v>
      </c>
    </row>
    <row r="114" spans="1:15" ht="11.25" customHeight="1" x14ac:dyDescent="0.2">
      <c r="A114" s="271"/>
      <c r="B114" s="157" t="s">
        <v>206</v>
      </c>
      <c r="C114" s="158" t="s">
        <v>204</v>
      </c>
      <c r="D114" s="160">
        <v>427</v>
      </c>
      <c r="E114" s="161">
        <v>2367</v>
      </c>
      <c r="F114" s="160">
        <v>734</v>
      </c>
      <c r="G114" s="160">
        <v>112</v>
      </c>
      <c r="H114" s="160">
        <v>43</v>
      </c>
      <c r="I114" s="161">
        <v>3683</v>
      </c>
      <c r="J114" s="161">
        <v>127807</v>
      </c>
      <c r="K114" s="161">
        <v>708474</v>
      </c>
      <c r="L114" s="161">
        <v>219696</v>
      </c>
      <c r="M114" s="161">
        <v>33523</v>
      </c>
      <c r="N114" s="161">
        <v>12870</v>
      </c>
      <c r="O114" s="161">
        <v>1102370</v>
      </c>
    </row>
    <row r="115" spans="1:15" ht="11.25" customHeight="1" x14ac:dyDescent="0.2">
      <c r="A115" s="271"/>
      <c r="B115" s="157" t="s">
        <v>207</v>
      </c>
      <c r="C115" s="158" t="s">
        <v>203</v>
      </c>
      <c r="D115" s="160">
        <v>81</v>
      </c>
      <c r="E115" s="160">
        <v>489</v>
      </c>
      <c r="F115" s="160">
        <v>158</v>
      </c>
      <c r="G115" s="160">
        <v>30</v>
      </c>
      <c r="H115" s="160">
        <v>13</v>
      </c>
      <c r="I115" s="160">
        <v>771</v>
      </c>
      <c r="J115" s="161">
        <v>7906</v>
      </c>
      <c r="K115" s="161">
        <v>47726</v>
      </c>
      <c r="L115" s="161">
        <v>15421</v>
      </c>
      <c r="M115" s="161">
        <v>2928</v>
      </c>
      <c r="N115" s="161">
        <v>1269</v>
      </c>
      <c r="O115" s="161">
        <v>75250</v>
      </c>
    </row>
    <row r="116" spans="1:15" ht="11.25" customHeight="1" x14ac:dyDescent="0.2">
      <c r="A116" s="271"/>
      <c r="B116" s="157" t="s">
        <v>207</v>
      </c>
      <c r="C116" s="158" t="s">
        <v>204</v>
      </c>
      <c r="D116" s="160">
        <v>76</v>
      </c>
      <c r="E116" s="160">
        <v>399</v>
      </c>
      <c r="F116" s="160">
        <v>126</v>
      </c>
      <c r="G116" s="160">
        <v>20</v>
      </c>
      <c r="H116" s="160">
        <v>17</v>
      </c>
      <c r="I116" s="160">
        <v>638</v>
      </c>
      <c r="J116" s="161">
        <v>13506</v>
      </c>
      <c r="K116" s="161">
        <v>70908</v>
      </c>
      <c r="L116" s="161">
        <v>22392</v>
      </c>
      <c r="M116" s="161">
        <v>3554</v>
      </c>
      <c r="N116" s="161">
        <v>3021</v>
      </c>
      <c r="O116" s="161">
        <v>113381</v>
      </c>
    </row>
    <row r="117" spans="1:15" ht="11.25" customHeight="1" x14ac:dyDescent="0.2">
      <c r="A117" s="271"/>
      <c r="B117" s="157" t="s">
        <v>208</v>
      </c>
      <c r="C117" s="158" t="s">
        <v>203</v>
      </c>
      <c r="D117" s="161">
        <v>1825</v>
      </c>
      <c r="E117" s="161">
        <v>8277</v>
      </c>
      <c r="F117" s="161">
        <v>3430</v>
      </c>
      <c r="G117" s="161">
        <v>1005</v>
      </c>
      <c r="H117" s="160">
        <v>238</v>
      </c>
      <c r="I117" s="161">
        <v>14775</v>
      </c>
      <c r="J117" s="161">
        <v>163128</v>
      </c>
      <c r="K117" s="161">
        <v>739844</v>
      </c>
      <c r="L117" s="161">
        <v>306592</v>
      </c>
      <c r="M117" s="161">
        <v>89832</v>
      </c>
      <c r="N117" s="161">
        <v>21274</v>
      </c>
      <c r="O117" s="161">
        <v>1320670</v>
      </c>
    </row>
    <row r="118" spans="1:15" ht="11.25" customHeight="1" x14ac:dyDescent="0.2">
      <c r="A118" s="271"/>
      <c r="B118" s="157" t="s">
        <v>209</v>
      </c>
      <c r="C118" s="158" t="s">
        <v>204</v>
      </c>
      <c r="D118" s="161">
        <v>1710</v>
      </c>
      <c r="E118" s="161">
        <v>8008</v>
      </c>
      <c r="F118" s="161">
        <v>3857</v>
      </c>
      <c r="G118" s="160">
        <v>752</v>
      </c>
      <c r="H118" s="160">
        <v>202</v>
      </c>
      <c r="I118" s="161">
        <v>14529</v>
      </c>
      <c r="J118" s="161">
        <v>305118</v>
      </c>
      <c r="K118" s="161">
        <v>1428878</v>
      </c>
      <c r="L118" s="161">
        <v>688210</v>
      </c>
      <c r="M118" s="161">
        <v>134180</v>
      </c>
      <c r="N118" s="161">
        <v>36043</v>
      </c>
      <c r="O118" s="161">
        <v>2592429</v>
      </c>
    </row>
    <row r="119" spans="1:15" ht="11.25" customHeight="1" x14ac:dyDescent="0.2">
      <c r="A119" s="271"/>
      <c r="B119" s="157" t="s">
        <v>210</v>
      </c>
      <c r="C119" s="158" t="s">
        <v>203</v>
      </c>
      <c r="D119" s="160">
        <v>413</v>
      </c>
      <c r="E119" s="161">
        <v>2902</v>
      </c>
      <c r="F119" s="161">
        <v>1129</v>
      </c>
      <c r="G119" s="160">
        <v>170</v>
      </c>
      <c r="H119" s="160">
        <v>74</v>
      </c>
      <c r="I119" s="161">
        <v>4688</v>
      </c>
      <c r="J119" s="161">
        <v>66005</v>
      </c>
      <c r="K119" s="161">
        <v>463796</v>
      </c>
      <c r="L119" s="161">
        <v>180436</v>
      </c>
      <c r="M119" s="161">
        <v>27169</v>
      </c>
      <c r="N119" s="161">
        <v>11827</v>
      </c>
      <c r="O119" s="161">
        <v>749233</v>
      </c>
    </row>
    <row r="120" spans="1:15" ht="11.25" customHeight="1" x14ac:dyDescent="0.2">
      <c r="A120" s="271"/>
      <c r="B120" s="157" t="s">
        <v>211</v>
      </c>
      <c r="C120" s="158" t="s">
        <v>204</v>
      </c>
      <c r="D120" s="160">
        <v>995</v>
      </c>
      <c r="E120" s="161">
        <v>7376</v>
      </c>
      <c r="F120" s="161">
        <v>2918</v>
      </c>
      <c r="G120" s="160">
        <v>321</v>
      </c>
      <c r="H120" s="160">
        <v>233</v>
      </c>
      <c r="I120" s="161">
        <v>11843</v>
      </c>
      <c r="J120" s="161">
        <v>196920</v>
      </c>
      <c r="K120" s="161">
        <v>1459780</v>
      </c>
      <c r="L120" s="161">
        <v>577500</v>
      </c>
      <c r="M120" s="161">
        <v>63529</v>
      </c>
      <c r="N120" s="161">
        <v>46113</v>
      </c>
      <c r="O120" s="161">
        <v>2343842</v>
      </c>
    </row>
    <row r="121" spans="1:15" ht="11.25" customHeight="1" x14ac:dyDescent="0.2">
      <c r="A121" s="272"/>
      <c r="B121" s="273" t="s">
        <v>201</v>
      </c>
      <c r="C121" s="273"/>
      <c r="D121" s="161">
        <v>6498</v>
      </c>
      <c r="E121" s="161">
        <v>34062</v>
      </c>
      <c r="F121" s="161">
        <v>13896</v>
      </c>
      <c r="G121" s="161">
        <v>2645</v>
      </c>
      <c r="H121" s="160">
        <v>886</v>
      </c>
      <c r="I121" s="163">
        <v>57987</v>
      </c>
      <c r="J121" s="161">
        <v>1233531</v>
      </c>
      <c r="K121" s="161">
        <v>6392022</v>
      </c>
      <c r="L121" s="161">
        <v>2559416</v>
      </c>
      <c r="M121" s="161">
        <v>438404</v>
      </c>
      <c r="N121" s="161">
        <v>152023</v>
      </c>
      <c r="O121" s="165">
        <v>10775396</v>
      </c>
    </row>
    <row r="122" spans="1:15" ht="11.25" customHeight="1" x14ac:dyDescent="0.2">
      <c r="A122" s="270" t="s">
        <v>48</v>
      </c>
      <c r="B122" s="157" t="s">
        <v>202</v>
      </c>
      <c r="C122" s="158" t="s">
        <v>203</v>
      </c>
      <c r="D122" s="159"/>
      <c r="E122" s="159"/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</row>
    <row r="123" spans="1:15" ht="11.25" customHeight="1" x14ac:dyDescent="0.2">
      <c r="A123" s="271"/>
      <c r="B123" s="157" t="s">
        <v>202</v>
      </c>
      <c r="C123" s="158" t="s">
        <v>204</v>
      </c>
      <c r="D123" s="159"/>
      <c r="E123" s="159"/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</row>
    <row r="124" spans="1:15" ht="11.25" customHeight="1" x14ac:dyDescent="0.2">
      <c r="A124" s="271"/>
      <c r="B124" s="157" t="s">
        <v>205</v>
      </c>
      <c r="C124" s="158" t="s">
        <v>203</v>
      </c>
      <c r="D124" s="159"/>
      <c r="E124" s="159"/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</row>
    <row r="125" spans="1:15" ht="11.25" customHeight="1" x14ac:dyDescent="0.2">
      <c r="A125" s="271"/>
      <c r="B125" s="157" t="s">
        <v>205</v>
      </c>
      <c r="C125" s="158" t="s">
        <v>204</v>
      </c>
      <c r="D125" s="159"/>
      <c r="E125" s="159"/>
      <c r="F125" s="159"/>
      <c r="G125" s="159"/>
      <c r="H125" s="159"/>
      <c r="I125" s="159"/>
      <c r="J125" s="159"/>
      <c r="K125" s="159"/>
      <c r="L125" s="159"/>
      <c r="M125" s="159"/>
      <c r="N125" s="159"/>
      <c r="O125" s="159"/>
    </row>
    <row r="126" spans="1:15" ht="11.25" customHeight="1" x14ac:dyDescent="0.2">
      <c r="A126" s="271"/>
      <c r="B126" s="157" t="s">
        <v>206</v>
      </c>
      <c r="C126" s="158" t="s">
        <v>203</v>
      </c>
      <c r="D126" s="159"/>
      <c r="E126" s="159"/>
      <c r="F126" s="159"/>
      <c r="G126" s="159"/>
      <c r="H126" s="159"/>
      <c r="I126" s="159"/>
      <c r="J126" s="159"/>
      <c r="K126" s="159"/>
      <c r="L126" s="159"/>
      <c r="M126" s="159"/>
      <c r="N126" s="159"/>
      <c r="O126" s="159"/>
    </row>
    <row r="127" spans="1:15" ht="11.25" customHeight="1" x14ac:dyDescent="0.2">
      <c r="A127" s="271"/>
      <c r="B127" s="157" t="s">
        <v>206</v>
      </c>
      <c r="C127" s="158" t="s">
        <v>204</v>
      </c>
      <c r="D127" s="159"/>
      <c r="E127" s="159"/>
      <c r="F127" s="159"/>
      <c r="G127" s="160">
        <v>1</v>
      </c>
      <c r="H127" s="159"/>
      <c r="I127" s="160">
        <v>1</v>
      </c>
      <c r="J127" s="159"/>
      <c r="K127" s="159"/>
      <c r="L127" s="159"/>
      <c r="M127" s="160">
        <v>299</v>
      </c>
      <c r="N127" s="159"/>
      <c r="O127" s="160">
        <v>299</v>
      </c>
    </row>
    <row r="128" spans="1:15" ht="11.25" customHeight="1" x14ac:dyDescent="0.2">
      <c r="A128" s="271"/>
      <c r="B128" s="157" t="s">
        <v>207</v>
      </c>
      <c r="C128" s="158" t="s">
        <v>203</v>
      </c>
      <c r="D128" s="160">
        <v>39</v>
      </c>
      <c r="E128" s="160">
        <v>97</v>
      </c>
      <c r="F128" s="160">
        <v>49</v>
      </c>
      <c r="G128" s="160">
        <v>11</v>
      </c>
      <c r="H128" s="160">
        <v>4</v>
      </c>
      <c r="I128" s="160">
        <v>200</v>
      </c>
      <c r="J128" s="161">
        <v>3806</v>
      </c>
      <c r="K128" s="161">
        <v>9467</v>
      </c>
      <c r="L128" s="161">
        <v>4782</v>
      </c>
      <c r="M128" s="161">
        <v>1074</v>
      </c>
      <c r="N128" s="160">
        <v>390</v>
      </c>
      <c r="O128" s="161">
        <v>19519</v>
      </c>
    </row>
    <row r="129" spans="1:15" ht="11.25" customHeight="1" x14ac:dyDescent="0.2">
      <c r="A129" s="271"/>
      <c r="B129" s="157" t="s">
        <v>207</v>
      </c>
      <c r="C129" s="158" t="s">
        <v>204</v>
      </c>
      <c r="D129" s="160">
        <v>27</v>
      </c>
      <c r="E129" s="160">
        <v>108</v>
      </c>
      <c r="F129" s="160">
        <v>49</v>
      </c>
      <c r="G129" s="160">
        <v>17</v>
      </c>
      <c r="H129" s="160">
        <v>8</v>
      </c>
      <c r="I129" s="160">
        <v>209</v>
      </c>
      <c r="J129" s="161">
        <v>4798</v>
      </c>
      <c r="K129" s="161">
        <v>19193</v>
      </c>
      <c r="L129" s="161">
        <v>8708</v>
      </c>
      <c r="M129" s="161">
        <v>3021</v>
      </c>
      <c r="N129" s="161">
        <v>1422</v>
      </c>
      <c r="O129" s="161">
        <v>37142</v>
      </c>
    </row>
    <row r="130" spans="1:15" ht="11.25" customHeight="1" x14ac:dyDescent="0.2">
      <c r="A130" s="271"/>
      <c r="B130" s="157" t="s">
        <v>208</v>
      </c>
      <c r="C130" s="158" t="s">
        <v>203</v>
      </c>
      <c r="D130" s="160">
        <v>998</v>
      </c>
      <c r="E130" s="161">
        <v>2890</v>
      </c>
      <c r="F130" s="161">
        <v>1479</v>
      </c>
      <c r="G130" s="160">
        <v>743</v>
      </c>
      <c r="H130" s="160">
        <v>80</v>
      </c>
      <c r="I130" s="161">
        <v>6190</v>
      </c>
      <c r="J130" s="161">
        <v>89207</v>
      </c>
      <c r="K130" s="161">
        <v>258324</v>
      </c>
      <c r="L130" s="161">
        <v>132201</v>
      </c>
      <c r="M130" s="161">
        <v>66413</v>
      </c>
      <c r="N130" s="161">
        <v>7151</v>
      </c>
      <c r="O130" s="161">
        <v>553296</v>
      </c>
    </row>
    <row r="131" spans="1:15" ht="11.25" customHeight="1" x14ac:dyDescent="0.2">
      <c r="A131" s="271"/>
      <c r="B131" s="157" t="s">
        <v>209</v>
      </c>
      <c r="C131" s="158" t="s">
        <v>204</v>
      </c>
      <c r="D131" s="161">
        <v>1007</v>
      </c>
      <c r="E131" s="161">
        <v>2726</v>
      </c>
      <c r="F131" s="161">
        <v>1731</v>
      </c>
      <c r="G131" s="160">
        <v>561</v>
      </c>
      <c r="H131" s="160">
        <v>112</v>
      </c>
      <c r="I131" s="161">
        <v>6137</v>
      </c>
      <c r="J131" s="161">
        <v>179680</v>
      </c>
      <c r="K131" s="161">
        <v>486404</v>
      </c>
      <c r="L131" s="161">
        <v>308865</v>
      </c>
      <c r="M131" s="161">
        <v>100100</v>
      </c>
      <c r="N131" s="161">
        <v>19984</v>
      </c>
      <c r="O131" s="161">
        <v>1095033</v>
      </c>
    </row>
    <row r="132" spans="1:15" ht="11.25" customHeight="1" x14ac:dyDescent="0.2">
      <c r="A132" s="271"/>
      <c r="B132" s="157" t="s">
        <v>210</v>
      </c>
      <c r="C132" s="158" t="s">
        <v>203</v>
      </c>
      <c r="D132" s="160">
        <v>298</v>
      </c>
      <c r="E132" s="161">
        <v>1118</v>
      </c>
      <c r="F132" s="160">
        <v>479</v>
      </c>
      <c r="G132" s="160">
        <v>242</v>
      </c>
      <c r="H132" s="160">
        <v>28</v>
      </c>
      <c r="I132" s="161">
        <v>2165</v>
      </c>
      <c r="J132" s="161">
        <v>47626</v>
      </c>
      <c r="K132" s="161">
        <v>178678</v>
      </c>
      <c r="L132" s="161">
        <v>76553</v>
      </c>
      <c r="M132" s="161">
        <v>38676</v>
      </c>
      <c r="N132" s="161">
        <v>4475</v>
      </c>
      <c r="O132" s="161">
        <v>346008</v>
      </c>
    </row>
    <row r="133" spans="1:15" ht="11.25" customHeight="1" x14ac:dyDescent="0.2">
      <c r="A133" s="271"/>
      <c r="B133" s="157" t="s">
        <v>211</v>
      </c>
      <c r="C133" s="158" t="s">
        <v>204</v>
      </c>
      <c r="D133" s="160">
        <v>702</v>
      </c>
      <c r="E133" s="161">
        <v>3001</v>
      </c>
      <c r="F133" s="161">
        <v>1295</v>
      </c>
      <c r="G133" s="160">
        <v>652</v>
      </c>
      <c r="H133" s="160">
        <v>86</v>
      </c>
      <c r="I133" s="161">
        <v>5736</v>
      </c>
      <c r="J133" s="161">
        <v>138932</v>
      </c>
      <c r="K133" s="161">
        <v>593926</v>
      </c>
      <c r="L133" s="161">
        <v>256293</v>
      </c>
      <c r="M133" s="161">
        <v>129037</v>
      </c>
      <c r="N133" s="161">
        <v>17020</v>
      </c>
      <c r="O133" s="161">
        <v>1135208</v>
      </c>
    </row>
    <row r="134" spans="1:15" ht="11.25" customHeight="1" x14ac:dyDescent="0.2">
      <c r="A134" s="272"/>
      <c r="B134" s="273" t="s">
        <v>201</v>
      </c>
      <c r="C134" s="273"/>
      <c r="D134" s="161">
        <v>3071</v>
      </c>
      <c r="E134" s="161">
        <v>9940</v>
      </c>
      <c r="F134" s="161">
        <v>5082</v>
      </c>
      <c r="G134" s="161">
        <v>2227</v>
      </c>
      <c r="H134" s="160">
        <v>318</v>
      </c>
      <c r="I134" s="163">
        <v>20638</v>
      </c>
      <c r="J134" s="161">
        <v>464049</v>
      </c>
      <c r="K134" s="161">
        <v>1545992</v>
      </c>
      <c r="L134" s="161">
        <v>787402</v>
      </c>
      <c r="M134" s="161">
        <v>338620</v>
      </c>
      <c r="N134" s="161">
        <v>50442</v>
      </c>
      <c r="O134" s="165">
        <v>3186505</v>
      </c>
    </row>
    <row r="135" spans="1:15" ht="11.25" customHeight="1" x14ac:dyDescent="0.2">
      <c r="A135" s="270" t="s">
        <v>49</v>
      </c>
      <c r="B135" s="157" t="s">
        <v>202</v>
      </c>
      <c r="C135" s="158" t="s">
        <v>203</v>
      </c>
      <c r="D135" s="159"/>
      <c r="E135" s="159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</row>
    <row r="136" spans="1:15" ht="11.25" customHeight="1" x14ac:dyDescent="0.2">
      <c r="A136" s="271"/>
      <c r="B136" s="157" t="s">
        <v>202</v>
      </c>
      <c r="C136" s="158" t="s">
        <v>204</v>
      </c>
      <c r="D136" s="159"/>
      <c r="E136" s="159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</row>
    <row r="137" spans="1:15" ht="11.25" customHeight="1" x14ac:dyDescent="0.2">
      <c r="A137" s="271"/>
      <c r="B137" s="157" t="s">
        <v>205</v>
      </c>
      <c r="C137" s="158" t="s">
        <v>203</v>
      </c>
      <c r="D137" s="159"/>
      <c r="E137" s="159"/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</row>
    <row r="138" spans="1:15" ht="11.25" customHeight="1" x14ac:dyDescent="0.2">
      <c r="A138" s="271"/>
      <c r="B138" s="157" t="s">
        <v>205</v>
      </c>
      <c r="C138" s="158" t="s">
        <v>204</v>
      </c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</row>
    <row r="139" spans="1:15" ht="11.25" customHeight="1" x14ac:dyDescent="0.2">
      <c r="A139" s="271"/>
      <c r="B139" s="157" t="s">
        <v>206</v>
      </c>
      <c r="C139" s="158" t="s">
        <v>203</v>
      </c>
      <c r="D139" s="159"/>
      <c r="E139" s="159"/>
      <c r="F139" s="159"/>
      <c r="G139" s="159"/>
      <c r="H139" s="159"/>
      <c r="I139" s="159"/>
      <c r="J139" s="159"/>
      <c r="K139" s="159"/>
      <c r="L139" s="159"/>
      <c r="M139" s="159"/>
      <c r="N139" s="159"/>
      <c r="O139" s="159"/>
    </row>
    <row r="140" spans="1:15" ht="11.25" customHeight="1" x14ac:dyDescent="0.2">
      <c r="A140" s="271"/>
      <c r="B140" s="157" t="s">
        <v>206</v>
      </c>
      <c r="C140" s="158" t="s">
        <v>204</v>
      </c>
      <c r="D140" s="159"/>
      <c r="E140" s="159"/>
      <c r="F140" s="159"/>
      <c r="G140" s="159"/>
      <c r="H140" s="159"/>
      <c r="I140" s="159"/>
      <c r="J140" s="159"/>
      <c r="K140" s="159"/>
      <c r="L140" s="159"/>
      <c r="M140" s="159"/>
      <c r="N140" s="159"/>
      <c r="O140" s="159"/>
    </row>
    <row r="141" spans="1:15" ht="11.25" customHeight="1" x14ac:dyDescent="0.2">
      <c r="A141" s="271"/>
      <c r="B141" s="157" t="s">
        <v>207</v>
      </c>
      <c r="C141" s="158" t="s">
        <v>203</v>
      </c>
      <c r="D141" s="160">
        <v>115</v>
      </c>
      <c r="E141" s="160">
        <v>209</v>
      </c>
      <c r="F141" s="160">
        <v>108</v>
      </c>
      <c r="G141" s="160">
        <v>21</v>
      </c>
      <c r="H141" s="160">
        <v>3</v>
      </c>
      <c r="I141" s="160">
        <v>456</v>
      </c>
      <c r="J141" s="161">
        <v>11224</v>
      </c>
      <c r="K141" s="161">
        <v>20398</v>
      </c>
      <c r="L141" s="161">
        <v>10541</v>
      </c>
      <c r="M141" s="161">
        <v>2050</v>
      </c>
      <c r="N141" s="160">
        <v>293</v>
      </c>
      <c r="O141" s="161">
        <v>44506</v>
      </c>
    </row>
    <row r="142" spans="1:15" ht="11.25" customHeight="1" x14ac:dyDescent="0.2">
      <c r="A142" s="271"/>
      <c r="B142" s="157" t="s">
        <v>207</v>
      </c>
      <c r="C142" s="158" t="s">
        <v>204</v>
      </c>
      <c r="D142" s="160">
        <v>116</v>
      </c>
      <c r="E142" s="160">
        <v>202</v>
      </c>
      <c r="F142" s="160">
        <v>82</v>
      </c>
      <c r="G142" s="160">
        <v>15</v>
      </c>
      <c r="H142" s="160">
        <v>4</v>
      </c>
      <c r="I142" s="160">
        <v>419</v>
      </c>
      <c r="J142" s="161">
        <v>20615</v>
      </c>
      <c r="K142" s="161">
        <v>35899</v>
      </c>
      <c r="L142" s="161">
        <v>14573</v>
      </c>
      <c r="M142" s="161">
        <v>2666</v>
      </c>
      <c r="N142" s="160">
        <v>711</v>
      </c>
      <c r="O142" s="161">
        <v>74464</v>
      </c>
    </row>
    <row r="143" spans="1:15" ht="11.25" customHeight="1" x14ac:dyDescent="0.2">
      <c r="A143" s="271"/>
      <c r="B143" s="157" t="s">
        <v>208</v>
      </c>
      <c r="C143" s="158" t="s">
        <v>203</v>
      </c>
      <c r="D143" s="161">
        <v>3026</v>
      </c>
      <c r="E143" s="161">
        <v>5341</v>
      </c>
      <c r="F143" s="161">
        <v>2738</v>
      </c>
      <c r="G143" s="161">
        <v>1354</v>
      </c>
      <c r="H143" s="160">
        <v>279</v>
      </c>
      <c r="I143" s="161">
        <v>12738</v>
      </c>
      <c r="J143" s="161">
        <v>270480</v>
      </c>
      <c r="K143" s="161">
        <v>477408</v>
      </c>
      <c r="L143" s="161">
        <v>244737</v>
      </c>
      <c r="M143" s="161">
        <v>121028</v>
      </c>
      <c r="N143" s="161">
        <v>24939</v>
      </c>
      <c r="O143" s="161">
        <v>1138592</v>
      </c>
    </row>
    <row r="144" spans="1:15" ht="11.25" customHeight="1" x14ac:dyDescent="0.2">
      <c r="A144" s="271"/>
      <c r="B144" s="157" t="s">
        <v>209</v>
      </c>
      <c r="C144" s="158" t="s">
        <v>204</v>
      </c>
      <c r="D144" s="161">
        <v>3138</v>
      </c>
      <c r="E144" s="161">
        <v>5663</v>
      </c>
      <c r="F144" s="161">
        <v>3504</v>
      </c>
      <c r="G144" s="161">
        <v>1024</v>
      </c>
      <c r="H144" s="160">
        <v>288</v>
      </c>
      <c r="I144" s="161">
        <v>13617</v>
      </c>
      <c r="J144" s="161">
        <v>559918</v>
      </c>
      <c r="K144" s="161">
        <v>1010457</v>
      </c>
      <c r="L144" s="161">
        <v>625223</v>
      </c>
      <c r="M144" s="161">
        <v>182714</v>
      </c>
      <c r="N144" s="161">
        <v>51388</v>
      </c>
      <c r="O144" s="161">
        <v>2429700</v>
      </c>
    </row>
    <row r="145" spans="1:15" ht="11.25" customHeight="1" x14ac:dyDescent="0.2">
      <c r="A145" s="271"/>
      <c r="B145" s="157" t="s">
        <v>210</v>
      </c>
      <c r="C145" s="158" t="s">
        <v>203</v>
      </c>
      <c r="D145" s="160">
        <v>851</v>
      </c>
      <c r="E145" s="161">
        <v>1716</v>
      </c>
      <c r="F145" s="160">
        <v>704</v>
      </c>
      <c r="G145" s="160">
        <v>278</v>
      </c>
      <c r="H145" s="160">
        <v>180</v>
      </c>
      <c r="I145" s="161">
        <v>3729</v>
      </c>
      <c r="J145" s="161">
        <v>136006</v>
      </c>
      <c r="K145" s="161">
        <v>274250</v>
      </c>
      <c r="L145" s="161">
        <v>112513</v>
      </c>
      <c r="M145" s="161">
        <v>44430</v>
      </c>
      <c r="N145" s="161">
        <v>28767</v>
      </c>
      <c r="O145" s="161">
        <v>595966</v>
      </c>
    </row>
    <row r="146" spans="1:15" ht="11.25" customHeight="1" x14ac:dyDescent="0.2">
      <c r="A146" s="271"/>
      <c r="B146" s="157" t="s">
        <v>211</v>
      </c>
      <c r="C146" s="158" t="s">
        <v>204</v>
      </c>
      <c r="D146" s="161">
        <v>2399</v>
      </c>
      <c r="E146" s="161">
        <v>4958</v>
      </c>
      <c r="F146" s="161">
        <v>2259</v>
      </c>
      <c r="G146" s="160">
        <v>593</v>
      </c>
      <c r="H146" s="160">
        <v>527</v>
      </c>
      <c r="I146" s="161">
        <v>10736</v>
      </c>
      <c r="J146" s="161">
        <v>474785</v>
      </c>
      <c r="K146" s="161">
        <v>981235</v>
      </c>
      <c r="L146" s="161">
        <v>447077</v>
      </c>
      <c r="M146" s="161">
        <v>117360</v>
      </c>
      <c r="N146" s="161">
        <v>104298</v>
      </c>
      <c r="O146" s="161">
        <v>2124755</v>
      </c>
    </row>
    <row r="147" spans="1:15" ht="11.25" customHeight="1" x14ac:dyDescent="0.2">
      <c r="A147" s="272"/>
      <c r="B147" s="273" t="s">
        <v>201</v>
      </c>
      <c r="C147" s="273"/>
      <c r="D147" s="161">
        <v>9645</v>
      </c>
      <c r="E147" s="161">
        <v>18089</v>
      </c>
      <c r="F147" s="161">
        <v>9395</v>
      </c>
      <c r="G147" s="161">
        <v>3285</v>
      </c>
      <c r="H147" s="161">
        <v>1281</v>
      </c>
      <c r="I147" s="163">
        <v>41695</v>
      </c>
      <c r="J147" s="161">
        <v>1473028</v>
      </c>
      <c r="K147" s="161">
        <v>2799647</v>
      </c>
      <c r="L147" s="161">
        <v>1454664</v>
      </c>
      <c r="M147" s="161">
        <v>470248</v>
      </c>
      <c r="N147" s="161">
        <v>210396</v>
      </c>
      <c r="O147" s="165">
        <v>6407983</v>
      </c>
    </row>
    <row r="148" spans="1:15" ht="11.25" customHeight="1" x14ac:dyDescent="0.2">
      <c r="A148" s="270" t="s">
        <v>50</v>
      </c>
      <c r="B148" s="157" t="s">
        <v>202</v>
      </c>
      <c r="C148" s="158" t="s">
        <v>203</v>
      </c>
      <c r="D148" s="159"/>
      <c r="E148" s="159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</row>
    <row r="149" spans="1:15" ht="11.25" customHeight="1" x14ac:dyDescent="0.2">
      <c r="A149" s="271"/>
      <c r="B149" s="157" t="s">
        <v>202</v>
      </c>
      <c r="C149" s="158" t="s">
        <v>204</v>
      </c>
      <c r="D149" s="159"/>
      <c r="E149" s="159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</row>
    <row r="150" spans="1:15" ht="11.25" customHeight="1" x14ac:dyDescent="0.2">
      <c r="A150" s="271"/>
      <c r="B150" s="157" t="s">
        <v>205</v>
      </c>
      <c r="C150" s="158" t="s">
        <v>203</v>
      </c>
      <c r="D150" s="159"/>
      <c r="E150" s="159"/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</row>
    <row r="151" spans="1:15" ht="11.25" customHeight="1" x14ac:dyDescent="0.2">
      <c r="A151" s="271"/>
      <c r="B151" s="157" t="s">
        <v>205</v>
      </c>
      <c r="C151" s="158" t="s">
        <v>204</v>
      </c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</row>
    <row r="152" spans="1:15" ht="11.25" customHeight="1" x14ac:dyDescent="0.2">
      <c r="A152" s="271"/>
      <c r="B152" s="157" t="s">
        <v>206</v>
      </c>
      <c r="C152" s="158" t="s">
        <v>203</v>
      </c>
      <c r="D152" s="159"/>
      <c r="E152" s="160">
        <v>1</v>
      </c>
      <c r="F152" s="159"/>
      <c r="G152" s="159"/>
      <c r="H152" s="159"/>
      <c r="I152" s="160">
        <v>1</v>
      </c>
      <c r="J152" s="159"/>
      <c r="K152" s="160">
        <v>284</v>
      </c>
      <c r="L152" s="159"/>
      <c r="M152" s="159"/>
      <c r="N152" s="159"/>
      <c r="O152" s="160">
        <v>284</v>
      </c>
    </row>
    <row r="153" spans="1:15" ht="11.25" customHeight="1" x14ac:dyDescent="0.2">
      <c r="A153" s="271"/>
      <c r="B153" s="157" t="s">
        <v>206</v>
      </c>
      <c r="C153" s="158" t="s">
        <v>204</v>
      </c>
      <c r="D153" s="159"/>
      <c r="E153" s="160">
        <v>1</v>
      </c>
      <c r="F153" s="160">
        <v>1</v>
      </c>
      <c r="G153" s="159"/>
      <c r="H153" s="159"/>
      <c r="I153" s="160">
        <v>2</v>
      </c>
      <c r="J153" s="159"/>
      <c r="K153" s="160">
        <v>299</v>
      </c>
      <c r="L153" s="160">
        <v>299</v>
      </c>
      <c r="M153" s="159"/>
      <c r="N153" s="159"/>
      <c r="O153" s="160">
        <v>598</v>
      </c>
    </row>
    <row r="154" spans="1:15" ht="11.25" customHeight="1" x14ac:dyDescent="0.2">
      <c r="A154" s="271"/>
      <c r="B154" s="157" t="s">
        <v>207</v>
      </c>
      <c r="C154" s="158" t="s">
        <v>203</v>
      </c>
      <c r="D154" s="160">
        <v>59</v>
      </c>
      <c r="E154" s="160">
        <v>281</v>
      </c>
      <c r="F154" s="160">
        <v>107</v>
      </c>
      <c r="G154" s="160">
        <v>34</v>
      </c>
      <c r="H154" s="160">
        <v>15</v>
      </c>
      <c r="I154" s="160">
        <v>496</v>
      </c>
      <c r="J154" s="161">
        <v>5758</v>
      </c>
      <c r="K154" s="161">
        <v>27425</v>
      </c>
      <c r="L154" s="161">
        <v>10443</v>
      </c>
      <c r="M154" s="161">
        <v>3318</v>
      </c>
      <c r="N154" s="161">
        <v>1464</v>
      </c>
      <c r="O154" s="161">
        <v>48408</v>
      </c>
    </row>
    <row r="155" spans="1:15" ht="11.25" customHeight="1" x14ac:dyDescent="0.2">
      <c r="A155" s="271"/>
      <c r="B155" s="157" t="s">
        <v>207</v>
      </c>
      <c r="C155" s="158" t="s">
        <v>204</v>
      </c>
      <c r="D155" s="160">
        <v>72</v>
      </c>
      <c r="E155" s="160">
        <v>305</v>
      </c>
      <c r="F155" s="160">
        <v>132</v>
      </c>
      <c r="G155" s="160">
        <v>48</v>
      </c>
      <c r="H155" s="160">
        <v>14</v>
      </c>
      <c r="I155" s="160">
        <v>571</v>
      </c>
      <c r="J155" s="161">
        <v>12796</v>
      </c>
      <c r="K155" s="161">
        <v>54203</v>
      </c>
      <c r="L155" s="161">
        <v>23458</v>
      </c>
      <c r="M155" s="161">
        <v>8530</v>
      </c>
      <c r="N155" s="161">
        <v>2488</v>
      </c>
      <c r="O155" s="161">
        <v>101475</v>
      </c>
    </row>
    <row r="156" spans="1:15" ht="11.25" customHeight="1" x14ac:dyDescent="0.2">
      <c r="A156" s="271"/>
      <c r="B156" s="157" t="s">
        <v>208</v>
      </c>
      <c r="C156" s="158" t="s">
        <v>203</v>
      </c>
      <c r="D156" s="161">
        <v>1518</v>
      </c>
      <c r="E156" s="161">
        <v>5427</v>
      </c>
      <c r="F156" s="161">
        <v>2464</v>
      </c>
      <c r="G156" s="161">
        <v>1541</v>
      </c>
      <c r="H156" s="160">
        <v>185</v>
      </c>
      <c r="I156" s="161">
        <v>11135</v>
      </c>
      <c r="J156" s="161">
        <v>135687</v>
      </c>
      <c r="K156" s="161">
        <v>485095</v>
      </c>
      <c r="L156" s="161">
        <v>220246</v>
      </c>
      <c r="M156" s="161">
        <v>137743</v>
      </c>
      <c r="N156" s="161">
        <v>16536</v>
      </c>
      <c r="O156" s="161">
        <v>995307</v>
      </c>
    </row>
    <row r="157" spans="1:15" ht="11.25" customHeight="1" x14ac:dyDescent="0.2">
      <c r="A157" s="271"/>
      <c r="B157" s="157" t="s">
        <v>209</v>
      </c>
      <c r="C157" s="158" t="s">
        <v>204</v>
      </c>
      <c r="D157" s="161">
        <v>1700</v>
      </c>
      <c r="E157" s="161">
        <v>6287</v>
      </c>
      <c r="F157" s="161">
        <v>3399</v>
      </c>
      <c r="G157" s="161">
        <v>1312</v>
      </c>
      <c r="H157" s="160">
        <v>232</v>
      </c>
      <c r="I157" s="161">
        <v>12930</v>
      </c>
      <c r="J157" s="161">
        <v>303333</v>
      </c>
      <c r="K157" s="161">
        <v>1121798</v>
      </c>
      <c r="L157" s="161">
        <v>606488</v>
      </c>
      <c r="M157" s="161">
        <v>234102</v>
      </c>
      <c r="N157" s="161">
        <v>41396</v>
      </c>
      <c r="O157" s="161">
        <v>2307117</v>
      </c>
    </row>
    <row r="158" spans="1:15" ht="11.25" customHeight="1" x14ac:dyDescent="0.2">
      <c r="A158" s="271"/>
      <c r="B158" s="157" t="s">
        <v>210</v>
      </c>
      <c r="C158" s="158" t="s">
        <v>203</v>
      </c>
      <c r="D158" s="160">
        <v>305</v>
      </c>
      <c r="E158" s="161">
        <v>1937</v>
      </c>
      <c r="F158" s="160">
        <v>626</v>
      </c>
      <c r="G158" s="160">
        <v>438</v>
      </c>
      <c r="H158" s="160">
        <v>45</v>
      </c>
      <c r="I158" s="161">
        <v>3351</v>
      </c>
      <c r="J158" s="161">
        <v>48745</v>
      </c>
      <c r="K158" s="161">
        <v>309570</v>
      </c>
      <c r="L158" s="161">
        <v>100047</v>
      </c>
      <c r="M158" s="161">
        <v>70001</v>
      </c>
      <c r="N158" s="161">
        <v>7192</v>
      </c>
      <c r="O158" s="161">
        <v>535555</v>
      </c>
    </row>
    <row r="159" spans="1:15" ht="11.25" customHeight="1" x14ac:dyDescent="0.2">
      <c r="A159" s="271"/>
      <c r="B159" s="157" t="s">
        <v>211</v>
      </c>
      <c r="C159" s="158" t="s">
        <v>204</v>
      </c>
      <c r="D159" s="160">
        <v>821</v>
      </c>
      <c r="E159" s="161">
        <v>5423</v>
      </c>
      <c r="F159" s="161">
        <v>1927</v>
      </c>
      <c r="G159" s="160">
        <v>845</v>
      </c>
      <c r="H159" s="160">
        <v>153</v>
      </c>
      <c r="I159" s="161">
        <v>9169</v>
      </c>
      <c r="J159" s="161">
        <v>162484</v>
      </c>
      <c r="K159" s="161">
        <v>1073263</v>
      </c>
      <c r="L159" s="161">
        <v>381372</v>
      </c>
      <c r="M159" s="161">
        <v>167233</v>
      </c>
      <c r="N159" s="161">
        <v>30280</v>
      </c>
      <c r="O159" s="161">
        <v>1814632</v>
      </c>
    </row>
    <row r="160" spans="1:15" ht="11.25" customHeight="1" x14ac:dyDescent="0.2">
      <c r="A160" s="272"/>
      <c r="B160" s="273" t="s">
        <v>201</v>
      </c>
      <c r="C160" s="273"/>
      <c r="D160" s="161">
        <v>4475</v>
      </c>
      <c r="E160" s="161">
        <v>19662</v>
      </c>
      <c r="F160" s="161">
        <v>8656</v>
      </c>
      <c r="G160" s="161">
        <v>4218</v>
      </c>
      <c r="H160" s="160">
        <v>644</v>
      </c>
      <c r="I160" s="163">
        <v>37655</v>
      </c>
      <c r="J160" s="161">
        <v>668803</v>
      </c>
      <c r="K160" s="161">
        <v>3071937</v>
      </c>
      <c r="L160" s="161">
        <v>1342353</v>
      </c>
      <c r="M160" s="161">
        <v>620927</v>
      </c>
      <c r="N160" s="161">
        <v>99356</v>
      </c>
      <c r="O160" s="165">
        <v>5803376</v>
      </c>
    </row>
    <row r="161" spans="1:15" ht="11.25" customHeight="1" x14ac:dyDescent="0.2">
      <c r="A161" s="270" t="s">
        <v>51</v>
      </c>
      <c r="B161" s="157" t="s">
        <v>202</v>
      </c>
      <c r="C161" s="158" t="s">
        <v>203</v>
      </c>
      <c r="D161" s="160">
        <v>82</v>
      </c>
      <c r="E161" s="160">
        <v>103</v>
      </c>
      <c r="F161" s="160">
        <v>94</v>
      </c>
      <c r="G161" s="160">
        <v>7</v>
      </c>
      <c r="H161" s="159"/>
      <c r="I161" s="160">
        <v>286</v>
      </c>
      <c r="J161" s="161">
        <v>35669</v>
      </c>
      <c r="K161" s="161">
        <v>44803</v>
      </c>
      <c r="L161" s="161">
        <v>40888</v>
      </c>
      <c r="M161" s="161">
        <v>3045</v>
      </c>
      <c r="N161" s="159"/>
      <c r="O161" s="161">
        <v>124405</v>
      </c>
    </row>
    <row r="162" spans="1:15" ht="11.25" customHeight="1" x14ac:dyDescent="0.2">
      <c r="A162" s="271"/>
      <c r="B162" s="157" t="s">
        <v>202</v>
      </c>
      <c r="C162" s="158" t="s">
        <v>204</v>
      </c>
      <c r="D162" s="160">
        <v>79</v>
      </c>
      <c r="E162" s="160">
        <v>104</v>
      </c>
      <c r="F162" s="160">
        <v>76</v>
      </c>
      <c r="G162" s="160">
        <v>9</v>
      </c>
      <c r="H162" s="159"/>
      <c r="I162" s="160">
        <v>268</v>
      </c>
      <c r="J162" s="161">
        <v>33332</v>
      </c>
      <c r="K162" s="161">
        <v>43881</v>
      </c>
      <c r="L162" s="161">
        <v>32067</v>
      </c>
      <c r="M162" s="161">
        <v>3797</v>
      </c>
      <c r="N162" s="159"/>
      <c r="O162" s="161">
        <v>113077</v>
      </c>
    </row>
    <row r="163" spans="1:15" ht="11.25" customHeight="1" x14ac:dyDescent="0.2">
      <c r="A163" s="271"/>
      <c r="B163" s="157" t="s">
        <v>205</v>
      </c>
      <c r="C163" s="158" t="s">
        <v>203</v>
      </c>
      <c r="D163" s="161">
        <v>1273</v>
      </c>
      <c r="E163" s="161">
        <v>1719</v>
      </c>
      <c r="F163" s="160">
        <v>841</v>
      </c>
      <c r="G163" s="160">
        <v>305</v>
      </c>
      <c r="H163" s="160">
        <v>20</v>
      </c>
      <c r="I163" s="161">
        <v>4158</v>
      </c>
      <c r="J163" s="161">
        <v>550832</v>
      </c>
      <c r="K163" s="161">
        <v>743818</v>
      </c>
      <c r="L163" s="161">
        <v>363904</v>
      </c>
      <c r="M163" s="161">
        <v>131975</v>
      </c>
      <c r="N163" s="161">
        <v>8654</v>
      </c>
      <c r="O163" s="161">
        <v>1799183</v>
      </c>
    </row>
    <row r="164" spans="1:15" ht="11.25" customHeight="1" x14ac:dyDescent="0.2">
      <c r="A164" s="271"/>
      <c r="B164" s="157" t="s">
        <v>205</v>
      </c>
      <c r="C164" s="158" t="s">
        <v>204</v>
      </c>
      <c r="D164" s="161">
        <v>1186</v>
      </c>
      <c r="E164" s="161">
        <v>1684</v>
      </c>
      <c r="F164" s="160">
        <v>767</v>
      </c>
      <c r="G164" s="160">
        <v>304</v>
      </c>
      <c r="H164" s="160">
        <v>26</v>
      </c>
      <c r="I164" s="161">
        <v>3967</v>
      </c>
      <c r="J164" s="161">
        <v>500340</v>
      </c>
      <c r="K164" s="161">
        <v>710432</v>
      </c>
      <c r="L164" s="161">
        <v>323576</v>
      </c>
      <c r="M164" s="161">
        <v>128249</v>
      </c>
      <c r="N164" s="161">
        <v>10969</v>
      </c>
      <c r="O164" s="161">
        <v>1673566</v>
      </c>
    </row>
    <row r="165" spans="1:15" ht="11.25" customHeight="1" x14ac:dyDescent="0.2">
      <c r="A165" s="271"/>
      <c r="B165" s="157" t="s">
        <v>206</v>
      </c>
      <c r="C165" s="158" t="s">
        <v>203</v>
      </c>
      <c r="D165" s="161">
        <v>2104</v>
      </c>
      <c r="E165" s="161">
        <v>5749</v>
      </c>
      <c r="F165" s="161">
        <v>2514</v>
      </c>
      <c r="G165" s="160">
        <v>766</v>
      </c>
      <c r="H165" s="160">
        <v>226</v>
      </c>
      <c r="I165" s="161">
        <v>11359</v>
      </c>
      <c r="J165" s="161">
        <v>597612</v>
      </c>
      <c r="K165" s="161">
        <v>1632923</v>
      </c>
      <c r="L165" s="161">
        <v>714067</v>
      </c>
      <c r="M165" s="161">
        <v>217572</v>
      </c>
      <c r="N165" s="161">
        <v>64192</v>
      </c>
      <c r="O165" s="161">
        <v>3226366</v>
      </c>
    </row>
    <row r="166" spans="1:15" ht="11.25" customHeight="1" x14ac:dyDescent="0.2">
      <c r="A166" s="271"/>
      <c r="B166" s="157" t="s">
        <v>206</v>
      </c>
      <c r="C166" s="158" t="s">
        <v>204</v>
      </c>
      <c r="D166" s="161">
        <v>2048</v>
      </c>
      <c r="E166" s="161">
        <v>5210</v>
      </c>
      <c r="F166" s="161">
        <v>2394</v>
      </c>
      <c r="G166" s="160">
        <v>702</v>
      </c>
      <c r="H166" s="160">
        <v>198</v>
      </c>
      <c r="I166" s="161">
        <v>10552</v>
      </c>
      <c r="J166" s="161">
        <v>612993</v>
      </c>
      <c r="K166" s="161">
        <v>1559422</v>
      </c>
      <c r="L166" s="161">
        <v>716556</v>
      </c>
      <c r="M166" s="161">
        <v>210118</v>
      </c>
      <c r="N166" s="161">
        <v>59264</v>
      </c>
      <c r="O166" s="161">
        <v>3158353</v>
      </c>
    </row>
    <row r="167" spans="1:15" ht="11.25" customHeight="1" x14ac:dyDescent="0.2">
      <c r="A167" s="271"/>
      <c r="B167" s="157" t="s">
        <v>207</v>
      </c>
      <c r="C167" s="158" t="s">
        <v>203</v>
      </c>
      <c r="D167" s="160">
        <v>141</v>
      </c>
      <c r="E167" s="160">
        <v>407</v>
      </c>
      <c r="F167" s="160">
        <v>175</v>
      </c>
      <c r="G167" s="160">
        <v>52</v>
      </c>
      <c r="H167" s="160">
        <v>20</v>
      </c>
      <c r="I167" s="160">
        <v>795</v>
      </c>
      <c r="J167" s="161">
        <v>13761</v>
      </c>
      <c r="K167" s="161">
        <v>39723</v>
      </c>
      <c r="L167" s="161">
        <v>17080</v>
      </c>
      <c r="M167" s="161">
        <v>5075</v>
      </c>
      <c r="N167" s="161">
        <v>1952</v>
      </c>
      <c r="O167" s="161">
        <v>77591</v>
      </c>
    </row>
    <row r="168" spans="1:15" ht="11.25" customHeight="1" x14ac:dyDescent="0.2">
      <c r="A168" s="271"/>
      <c r="B168" s="157" t="s">
        <v>207</v>
      </c>
      <c r="C168" s="158" t="s">
        <v>204</v>
      </c>
      <c r="D168" s="160">
        <v>150</v>
      </c>
      <c r="E168" s="160">
        <v>355</v>
      </c>
      <c r="F168" s="160">
        <v>142</v>
      </c>
      <c r="G168" s="160">
        <v>50</v>
      </c>
      <c r="H168" s="160">
        <v>22</v>
      </c>
      <c r="I168" s="160">
        <v>719</v>
      </c>
      <c r="J168" s="161">
        <v>26657</v>
      </c>
      <c r="K168" s="161">
        <v>63089</v>
      </c>
      <c r="L168" s="161">
        <v>25236</v>
      </c>
      <c r="M168" s="161">
        <v>8886</v>
      </c>
      <c r="N168" s="161">
        <v>3910</v>
      </c>
      <c r="O168" s="161">
        <v>127778</v>
      </c>
    </row>
    <row r="169" spans="1:15" ht="11.25" customHeight="1" x14ac:dyDescent="0.2">
      <c r="A169" s="271"/>
      <c r="B169" s="157" t="s">
        <v>208</v>
      </c>
      <c r="C169" s="158" t="s">
        <v>203</v>
      </c>
      <c r="D169" s="160">
        <v>31</v>
      </c>
      <c r="E169" s="160">
        <v>80</v>
      </c>
      <c r="F169" s="160">
        <v>23</v>
      </c>
      <c r="G169" s="160">
        <v>8</v>
      </c>
      <c r="H169" s="160">
        <v>4</v>
      </c>
      <c r="I169" s="160">
        <v>146</v>
      </c>
      <c r="J169" s="161">
        <v>2771</v>
      </c>
      <c r="K169" s="161">
        <v>7151</v>
      </c>
      <c r="L169" s="161">
        <v>2056</v>
      </c>
      <c r="M169" s="160">
        <v>715</v>
      </c>
      <c r="N169" s="160">
        <v>358</v>
      </c>
      <c r="O169" s="161">
        <v>13051</v>
      </c>
    </row>
    <row r="170" spans="1:15" ht="11.25" customHeight="1" x14ac:dyDescent="0.2">
      <c r="A170" s="271"/>
      <c r="B170" s="157" t="s">
        <v>209</v>
      </c>
      <c r="C170" s="158" t="s">
        <v>204</v>
      </c>
      <c r="D170" s="160">
        <v>31</v>
      </c>
      <c r="E170" s="160">
        <v>62</v>
      </c>
      <c r="F170" s="160">
        <v>23</v>
      </c>
      <c r="G170" s="160">
        <v>10</v>
      </c>
      <c r="H170" s="160">
        <v>1</v>
      </c>
      <c r="I170" s="160">
        <v>127</v>
      </c>
      <c r="J170" s="161">
        <v>5531</v>
      </c>
      <c r="K170" s="161">
        <v>11063</v>
      </c>
      <c r="L170" s="161">
        <v>4104</v>
      </c>
      <c r="M170" s="161">
        <v>1784</v>
      </c>
      <c r="N170" s="160">
        <v>178</v>
      </c>
      <c r="O170" s="161">
        <v>22660</v>
      </c>
    </row>
    <row r="171" spans="1:15" ht="11.25" customHeight="1" x14ac:dyDescent="0.2">
      <c r="A171" s="271"/>
      <c r="B171" s="157" t="s">
        <v>210</v>
      </c>
      <c r="C171" s="158" t="s">
        <v>203</v>
      </c>
      <c r="D171" s="159"/>
      <c r="E171" s="159"/>
      <c r="F171" s="159"/>
      <c r="G171" s="159"/>
      <c r="H171" s="159"/>
      <c r="I171" s="159"/>
      <c r="J171" s="159"/>
      <c r="K171" s="159"/>
      <c r="L171" s="159"/>
      <c r="M171" s="159"/>
      <c r="N171" s="159"/>
      <c r="O171" s="159"/>
    </row>
    <row r="172" spans="1:15" ht="11.25" customHeight="1" x14ac:dyDescent="0.2">
      <c r="A172" s="271"/>
      <c r="B172" s="157" t="s">
        <v>211</v>
      </c>
      <c r="C172" s="158" t="s">
        <v>204</v>
      </c>
      <c r="D172" s="159"/>
      <c r="E172" s="159"/>
      <c r="F172" s="159"/>
      <c r="G172" s="159"/>
      <c r="H172" s="159"/>
      <c r="I172" s="159"/>
      <c r="J172" s="159"/>
      <c r="K172" s="159"/>
      <c r="L172" s="159"/>
      <c r="M172" s="159"/>
      <c r="N172" s="159"/>
      <c r="O172" s="159"/>
    </row>
    <row r="173" spans="1:15" ht="11.25" customHeight="1" x14ac:dyDescent="0.2">
      <c r="A173" s="272"/>
      <c r="B173" s="273" t="s">
        <v>201</v>
      </c>
      <c r="C173" s="273"/>
      <c r="D173" s="161">
        <v>7125</v>
      </c>
      <c r="E173" s="161">
        <v>15473</v>
      </c>
      <c r="F173" s="161">
        <v>7049</v>
      </c>
      <c r="G173" s="161">
        <v>2213</v>
      </c>
      <c r="H173" s="160">
        <v>517</v>
      </c>
      <c r="I173" s="163">
        <v>32377</v>
      </c>
      <c r="J173" s="161">
        <v>2379498</v>
      </c>
      <c r="K173" s="161">
        <v>4856305</v>
      </c>
      <c r="L173" s="161">
        <v>2239534</v>
      </c>
      <c r="M173" s="161">
        <v>711216</v>
      </c>
      <c r="N173" s="161">
        <v>149477</v>
      </c>
      <c r="O173" s="165">
        <v>10336030</v>
      </c>
    </row>
    <row r="174" spans="1:15" ht="11.25" customHeight="1" x14ac:dyDescent="0.2">
      <c r="A174" s="270" t="s">
        <v>98</v>
      </c>
      <c r="B174" s="157" t="s">
        <v>202</v>
      </c>
      <c r="C174" s="158" t="s">
        <v>203</v>
      </c>
      <c r="D174" s="159"/>
      <c r="E174" s="159"/>
      <c r="F174" s="159"/>
      <c r="G174" s="159"/>
      <c r="H174" s="159"/>
      <c r="I174" s="159"/>
      <c r="J174" s="159"/>
      <c r="K174" s="159"/>
      <c r="L174" s="159"/>
      <c r="M174" s="159"/>
      <c r="N174" s="159"/>
      <c r="O174" s="159"/>
    </row>
    <row r="175" spans="1:15" ht="11.25" customHeight="1" x14ac:dyDescent="0.2">
      <c r="A175" s="271"/>
      <c r="B175" s="157" t="s">
        <v>202</v>
      </c>
      <c r="C175" s="158" t="s">
        <v>204</v>
      </c>
      <c r="D175" s="159"/>
      <c r="E175" s="159"/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</row>
    <row r="176" spans="1:15" ht="11.25" customHeight="1" x14ac:dyDescent="0.2">
      <c r="A176" s="271"/>
      <c r="B176" s="157" t="s">
        <v>205</v>
      </c>
      <c r="C176" s="158" t="s">
        <v>203</v>
      </c>
      <c r="D176" s="159"/>
      <c r="E176" s="160">
        <v>1</v>
      </c>
      <c r="F176" s="159"/>
      <c r="G176" s="160">
        <v>2</v>
      </c>
      <c r="H176" s="159"/>
      <c r="I176" s="160">
        <v>3</v>
      </c>
      <c r="J176" s="159"/>
      <c r="K176" s="160">
        <v>433</v>
      </c>
      <c r="L176" s="159"/>
      <c r="M176" s="160">
        <v>865</v>
      </c>
      <c r="N176" s="159"/>
      <c r="O176" s="161">
        <v>1298</v>
      </c>
    </row>
    <row r="177" spans="1:15" ht="11.25" customHeight="1" x14ac:dyDescent="0.2">
      <c r="A177" s="271"/>
      <c r="B177" s="157" t="s">
        <v>205</v>
      </c>
      <c r="C177" s="158" t="s">
        <v>204</v>
      </c>
      <c r="D177" s="159"/>
      <c r="E177" s="160">
        <v>1</v>
      </c>
      <c r="F177" s="159"/>
      <c r="G177" s="159"/>
      <c r="H177" s="159"/>
      <c r="I177" s="160">
        <v>1</v>
      </c>
      <c r="J177" s="159"/>
      <c r="K177" s="160">
        <v>422</v>
      </c>
      <c r="L177" s="159"/>
      <c r="M177" s="159"/>
      <c r="N177" s="159"/>
      <c r="O177" s="160">
        <v>422</v>
      </c>
    </row>
    <row r="178" spans="1:15" ht="11.25" customHeight="1" x14ac:dyDescent="0.2">
      <c r="A178" s="271"/>
      <c r="B178" s="157" t="s">
        <v>206</v>
      </c>
      <c r="C178" s="158" t="s">
        <v>203</v>
      </c>
      <c r="D178" s="160">
        <v>1</v>
      </c>
      <c r="E178" s="160">
        <v>14</v>
      </c>
      <c r="F178" s="160">
        <v>4</v>
      </c>
      <c r="G178" s="160">
        <v>1</v>
      </c>
      <c r="H178" s="159"/>
      <c r="I178" s="160">
        <v>20</v>
      </c>
      <c r="J178" s="160">
        <v>284</v>
      </c>
      <c r="K178" s="161">
        <v>3977</v>
      </c>
      <c r="L178" s="161">
        <v>1136</v>
      </c>
      <c r="M178" s="160">
        <v>284</v>
      </c>
      <c r="N178" s="159"/>
      <c r="O178" s="161">
        <v>5681</v>
      </c>
    </row>
    <row r="179" spans="1:15" ht="11.25" customHeight="1" x14ac:dyDescent="0.2">
      <c r="A179" s="271"/>
      <c r="B179" s="157" t="s">
        <v>206</v>
      </c>
      <c r="C179" s="158" t="s">
        <v>204</v>
      </c>
      <c r="D179" s="160">
        <v>2</v>
      </c>
      <c r="E179" s="160">
        <v>14</v>
      </c>
      <c r="F179" s="160">
        <v>7</v>
      </c>
      <c r="G179" s="160">
        <v>7</v>
      </c>
      <c r="H179" s="159"/>
      <c r="I179" s="160">
        <v>30</v>
      </c>
      <c r="J179" s="160">
        <v>599</v>
      </c>
      <c r="K179" s="161">
        <v>4190</v>
      </c>
      <c r="L179" s="161">
        <v>2095</v>
      </c>
      <c r="M179" s="161">
        <v>2095</v>
      </c>
      <c r="N179" s="159"/>
      <c r="O179" s="161">
        <v>8979</v>
      </c>
    </row>
    <row r="180" spans="1:15" ht="11.25" customHeight="1" x14ac:dyDescent="0.2">
      <c r="A180" s="271"/>
      <c r="B180" s="157" t="s">
        <v>207</v>
      </c>
      <c r="C180" s="158" t="s">
        <v>203</v>
      </c>
      <c r="D180" s="160">
        <v>24</v>
      </c>
      <c r="E180" s="160">
        <v>348</v>
      </c>
      <c r="F180" s="160">
        <v>166</v>
      </c>
      <c r="G180" s="160">
        <v>278</v>
      </c>
      <c r="H180" s="160">
        <v>2</v>
      </c>
      <c r="I180" s="160">
        <v>818</v>
      </c>
      <c r="J180" s="161">
        <v>2342</v>
      </c>
      <c r="K180" s="161">
        <v>33964</v>
      </c>
      <c r="L180" s="161">
        <v>16201</v>
      </c>
      <c r="M180" s="161">
        <v>27132</v>
      </c>
      <c r="N180" s="160">
        <v>195</v>
      </c>
      <c r="O180" s="161">
        <v>79834</v>
      </c>
    </row>
    <row r="181" spans="1:15" ht="11.25" customHeight="1" x14ac:dyDescent="0.2">
      <c r="A181" s="271"/>
      <c r="B181" s="157" t="s">
        <v>207</v>
      </c>
      <c r="C181" s="158" t="s">
        <v>204</v>
      </c>
      <c r="D181" s="160">
        <v>18</v>
      </c>
      <c r="E181" s="160">
        <v>238</v>
      </c>
      <c r="F181" s="160">
        <v>195</v>
      </c>
      <c r="G181" s="160">
        <v>194</v>
      </c>
      <c r="H181" s="160">
        <v>1</v>
      </c>
      <c r="I181" s="160">
        <v>646</v>
      </c>
      <c r="J181" s="161">
        <v>3199</v>
      </c>
      <c r="K181" s="161">
        <v>42296</v>
      </c>
      <c r="L181" s="161">
        <v>34655</v>
      </c>
      <c r="M181" s="161">
        <v>34477</v>
      </c>
      <c r="N181" s="160">
        <v>178</v>
      </c>
      <c r="O181" s="161">
        <v>114805</v>
      </c>
    </row>
    <row r="182" spans="1:15" ht="11.25" customHeight="1" x14ac:dyDescent="0.2">
      <c r="A182" s="271"/>
      <c r="B182" s="157" t="s">
        <v>208</v>
      </c>
      <c r="C182" s="158" t="s">
        <v>203</v>
      </c>
      <c r="D182" s="160">
        <v>565</v>
      </c>
      <c r="E182" s="161">
        <v>8843</v>
      </c>
      <c r="F182" s="161">
        <v>5503</v>
      </c>
      <c r="G182" s="161">
        <v>9665</v>
      </c>
      <c r="H182" s="160">
        <v>46</v>
      </c>
      <c r="I182" s="161">
        <v>24622</v>
      </c>
      <c r="J182" s="161">
        <v>50503</v>
      </c>
      <c r="K182" s="161">
        <v>790436</v>
      </c>
      <c r="L182" s="161">
        <v>491888</v>
      </c>
      <c r="M182" s="161">
        <v>863911</v>
      </c>
      <c r="N182" s="161">
        <v>4112</v>
      </c>
      <c r="O182" s="161">
        <v>2200850</v>
      </c>
    </row>
    <row r="183" spans="1:15" ht="11.25" customHeight="1" x14ac:dyDescent="0.2">
      <c r="A183" s="271"/>
      <c r="B183" s="157" t="s">
        <v>209</v>
      </c>
      <c r="C183" s="158" t="s">
        <v>204</v>
      </c>
      <c r="D183" s="160">
        <v>448</v>
      </c>
      <c r="E183" s="161">
        <v>8686</v>
      </c>
      <c r="F183" s="161">
        <v>5668</v>
      </c>
      <c r="G183" s="161">
        <v>7817</v>
      </c>
      <c r="H183" s="160">
        <v>47</v>
      </c>
      <c r="I183" s="161">
        <v>22666</v>
      </c>
      <c r="J183" s="161">
        <v>79937</v>
      </c>
      <c r="K183" s="161">
        <v>1549855</v>
      </c>
      <c r="L183" s="161">
        <v>1011349</v>
      </c>
      <c r="M183" s="161">
        <v>1394798</v>
      </c>
      <c r="N183" s="161">
        <v>8386</v>
      </c>
      <c r="O183" s="161">
        <v>4044325</v>
      </c>
    </row>
    <row r="184" spans="1:15" ht="11.25" customHeight="1" x14ac:dyDescent="0.2">
      <c r="A184" s="271"/>
      <c r="B184" s="157" t="s">
        <v>210</v>
      </c>
      <c r="C184" s="158" t="s">
        <v>203</v>
      </c>
      <c r="D184" s="160">
        <v>74</v>
      </c>
      <c r="E184" s="161">
        <v>3120</v>
      </c>
      <c r="F184" s="161">
        <v>1819</v>
      </c>
      <c r="G184" s="161">
        <v>2074</v>
      </c>
      <c r="H184" s="160">
        <v>10</v>
      </c>
      <c r="I184" s="161">
        <v>7097</v>
      </c>
      <c r="J184" s="161">
        <v>11827</v>
      </c>
      <c r="K184" s="161">
        <v>498636</v>
      </c>
      <c r="L184" s="161">
        <v>290711</v>
      </c>
      <c r="M184" s="161">
        <v>331465</v>
      </c>
      <c r="N184" s="161">
        <v>1598</v>
      </c>
      <c r="O184" s="161">
        <v>1134237</v>
      </c>
    </row>
    <row r="185" spans="1:15" ht="11.25" customHeight="1" x14ac:dyDescent="0.2">
      <c r="A185" s="271"/>
      <c r="B185" s="157" t="s">
        <v>211</v>
      </c>
      <c r="C185" s="158" t="s">
        <v>204</v>
      </c>
      <c r="D185" s="160">
        <v>179</v>
      </c>
      <c r="E185" s="161">
        <v>8048</v>
      </c>
      <c r="F185" s="161">
        <v>5206</v>
      </c>
      <c r="G185" s="161">
        <v>4984</v>
      </c>
      <c r="H185" s="160">
        <v>16</v>
      </c>
      <c r="I185" s="161">
        <v>18433</v>
      </c>
      <c r="J185" s="161">
        <v>35426</v>
      </c>
      <c r="K185" s="161">
        <v>1592775</v>
      </c>
      <c r="L185" s="161">
        <v>1030317</v>
      </c>
      <c r="M185" s="161">
        <v>986381</v>
      </c>
      <c r="N185" s="161">
        <v>3167</v>
      </c>
      <c r="O185" s="161">
        <v>3648066</v>
      </c>
    </row>
    <row r="186" spans="1:15" ht="11.25" customHeight="1" x14ac:dyDescent="0.2">
      <c r="A186" s="272"/>
      <c r="B186" s="273" t="s">
        <v>201</v>
      </c>
      <c r="C186" s="273"/>
      <c r="D186" s="161">
        <v>1311</v>
      </c>
      <c r="E186" s="161">
        <v>29313</v>
      </c>
      <c r="F186" s="161">
        <v>18568</v>
      </c>
      <c r="G186" s="161">
        <v>25022</v>
      </c>
      <c r="H186" s="160">
        <v>122</v>
      </c>
      <c r="I186" s="163">
        <v>74336</v>
      </c>
      <c r="J186" s="161">
        <v>184117</v>
      </c>
      <c r="K186" s="161">
        <v>4516984</v>
      </c>
      <c r="L186" s="161">
        <v>2878352</v>
      </c>
      <c r="M186" s="161">
        <v>3641408</v>
      </c>
      <c r="N186" s="161">
        <v>17636</v>
      </c>
      <c r="O186" s="165">
        <v>11238497</v>
      </c>
    </row>
    <row r="187" spans="1:15" ht="11.25" customHeight="1" x14ac:dyDescent="0.2">
      <c r="A187" s="270" t="s">
        <v>53</v>
      </c>
      <c r="B187" s="157" t="s">
        <v>202</v>
      </c>
      <c r="C187" s="158" t="s">
        <v>203</v>
      </c>
      <c r="D187" s="160">
        <v>7</v>
      </c>
      <c r="E187" s="160">
        <v>294</v>
      </c>
      <c r="F187" s="160">
        <v>93</v>
      </c>
      <c r="G187" s="160">
        <v>31</v>
      </c>
      <c r="H187" s="159"/>
      <c r="I187" s="160">
        <v>425</v>
      </c>
      <c r="J187" s="161">
        <v>3045</v>
      </c>
      <c r="K187" s="161">
        <v>127885</v>
      </c>
      <c r="L187" s="161">
        <v>40453</v>
      </c>
      <c r="M187" s="161">
        <v>13484</v>
      </c>
      <c r="N187" s="159"/>
      <c r="O187" s="161">
        <v>184867</v>
      </c>
    </row>
    <row r="188" spans="1:15" ht="11.25" customHeight="1" x14ac:dyDescent="0.2">
      <c r="A188" s="271"/>
      <c r="B188" s="157" t="s">
        <v>202</v>
      </c>
      <c r="C188" s="158" t="s">
        <v>204</v>
      </c>
      <c r="D188" s="159"/>
      <c r="E188" s="160">
        <v>282</v>
      </c>
      <c r="F188" s="160">
        <v>108</v>
      </c>
      <c r="G188" s="160">
        <v>27</v>
      </c>
      <c r="H188" s="159"/>
      <c r="I188" s="160">
        <v>417</v>
      </c>
      <c r="J188" s="159"/>
      <c r="K188" s="161">
        <v>118984</v>
      </c>
      <c r="L188" s="161">
        <v>45568</v>
      </c>
      <c r="M188" s="161">
        <v>11392</v>
      </c>
      <c r="N188" s="159"/>
      <c r="O188" s="161">
        <v>175944</v>
      </c>
    </row>
    <row r="189" spans="1:15" ht="11.25" customHeight="1" x14ac:dyDescent="0.2">
      <c r="A189" s="271"/>
      <c r="B189" s="157" t="s">
        <v>205</v>
      </c>
      <c r="C189" s="158" t="s">
        <v>203</v>
      </c>
      <c r="D189" s="160">
        <v>111</v>
      </c>
      <c r="E189" s="161">
        <v>1301</v>
      </c>
      <c r="F189" s="160">
        <v>390</v>
      </c>
      <c r="G189" s="160">
        <v>752</v>
      </c>
      <c r="H189" s="160">
        <v>1</v>
      </c>
      <c r="I189" s="161">
        <v>2555</v>
      </c>
      <c r="J189" s="161">
        <v>48030</v>
      </c>
      <c r="K189" s="161">
        <v>562948</v>
      </c>
      <c r="L189" s="161">
        <v>168755</v>
      </c>
      <c r="M189" s="161">
        <v>325393</v>
      </c>
      <c r="N189" s="160">
        <v>433</v>
      </c>
      <c r="O189" s="161">
        <v>1105559</v>
      </c>
    </row>
    <row r="190" spans="1:15" ht="11.25" customHeight="1" x14ac:dyDescent="0.2">
      <c r="A190" s="271"/>
      <c r="B190" s="157" t="s">
        <v>205</v>
      </c>
      <c r="C190" s="158" t="s">
        <v>204</v>
      </c>
      <c r="D190" s="160">
        <v>96</v>
      </c>
      <c r="E190" s="161">
        <v>1224</v>
      </c>
      <c r="F190" s="160">
        <v>355</v>
      </c>
      <c r="G190" s="160">
        <v>720</v>
      </c>
      <c r="H190" s="160">
        <v>1</v>
      </c>
      <c r="I190" s="161">
        <v>2396</v>
      </c>
      <c r="J190" s="161">
        <v>40500</v>
      </c>
      <c r="K190" s="161">
        <v>516371</v>
      </c>
      <c r="L190" s="161">
        <v>149765</v>
      </c>
      <c r="M190" s="161">
        <v>303748</v>
      </c>
      <c r="N190" s="160">
        <v>422</v>
      </c>
      <c r="O190" s="161">
        <v>1010806</v>
      </c>
    </row>
    <row r="191" spans="1:15" ht="11.25" customHeight="1" x14ac:dyDescent="0.2">
      <c r="A191" s="271"/>
      <c r="B191" s="157" t="s">
        <v>206</v>
      </c>
      <c r="C191" s="158" t="s">
        <v>203</v>
      </c>
      <c r="D191" s="160">
        <v>154</v>
      </c>
      <c r="E191" s="161">
        <v>3574</v>
      </c>
      <c r="F191" s="161">
        <v>1004</v>
      </c>
      <c r="G191" s="161">
        <v>2377</v>
      </c>
      <c r="H191" s="160">
        <v>21</v>
      </c>
      <c r="I191" s="161">
        <v>7130</v>
      </c>
      <c r="J191" s="161">
        <v>43742</v>
      </c>
      <c r="K191" s="161">
        <v>1015145</v>
      </c>
      <c r="L191" s="161">
        <v>285172</v>
      </c>
      <c r="M191" s="161">
        <v>675154</v>
      </c>
      <c r="N191" s="161">
        <v>5965</v>
      </c>
      <c r="O191" s="161">
        <v>2025178</v>
      </c>
    </row>
    <row r="192" spans="1:15" ht="11.25" customHeight="1" x14ac:dyDescent="0.2">
      <c r="A192" s="271"/>
      <c r="B192" s="157" t="s">
        <v>206</v>
      </c>
      <c r="C192" s="158" t="s">
        <v>204</v>
      </c>
      <c r="D192" s="160">
        <v>137</v>
      </c>
      <c r="E192" s="161">
        <v>3329</v>
      </c>
      <c r="F192" s="160">
        <v>986</v>
      </c>
      <c r="G192" s="161">
        <v>2127</v>
      </c>
      <c r="H192" s="160">
        <v>16</v>
      </c>
      <c r="I192" s="161">
        <v>6595</v>
      </c>
      <c r="J192" s="161">
        <v>41006</v>
      </c>
      <c r="K192" s="161">
        <v>996414</v>
      </c>
      <c r="L192" s="161">
        <v>295123</v>
      </c>
      <c r="M192" s="161">
        <v>636639</v>
      </c>
      <c r="N192" s="161">
        <v>4789</v>
      </c>
      <c r="O192" s="161">
        <v>1973971</v>
      </c>
    </row>
    <row r="193" spans="1:15" ht="11.25" customHeight="1" x14ac:dyDescent="0.2">
      <c r="A193" s="271"/>
      <c r="B193" s="157" t="s">
        <v>207</v>
      </c>
      <c r="C193" s="158" t="s">
        <v>203</v>
      </c>
      <c r="D193" s="160">
        <v>5</v>
      </c>
      <c r="E193" s="160">
        <v>250</v>
      </c>
      <c r="F193" s="160">
        <v>81</v>
      </c>
      <c r="G193" s="160">
        <v>133</v>
      </c>
      <c r="H193" s="160">
        <v>3</v>
      </c>
      <c r="I193" s="160">
        <v>472</v>
      </c>
      <c r="J193" s="160">
        <v>488</v>
      </c>
      <c r="K193" s="161">
        <v>24400</v>
      </c>
      <c r="L193" s="161">
        <v>7906</v>
      </c>
      <c r="M193" s="161">
        <v>12981</v>
      </c>
      <c r="N193" s="160">
        <v>293</v>
      </c>
      <c r="O193" s="161">
        <v>46068</v>
      </c>
    </row>
    <row r="194" spans="1:15" ht="11.25" customHeight="1" x14ac:dyDescent="0.2">
      <c r="A194" s="271"/>
      <c r="B194" s="157" t="s">
        <v>207</v>
      </c>
      <c r="C194" s="158" t="s">
        <v>204</v>
      </c>
      <c r="D194" s="160">
        <v>7</v>
      </c>
      <c r="E194" s="160">
        <v>208</v>
      </c>
      <c r="F194" s="160">
        <v>87</v>
      </c>
      <c r="G194" s="160">
        <v>115</v>
      </c>
      <c r="H194" s="159"/>
      <c r="I194" s="160">
        <v>417</v>
      </c>
      <c r="J194" s="161">
        <v>1244</v>
      </c>
      <c r="K194" s="161">
        <v>36965</v>
      </c>
      <c r="L194" s="161">
        <v>15461</v>
      </c>
      <c r="M194" s="161">
        <v>20437</v>
      </c>
      <c r="N194" s="159"/>
      <c r="O194" s="161">
        <v>74107</v>
      </c>
    </row>
    <row r="195" spans="1:15" ht="11.25" customHeight="1" x14ac:dyDescent="0.2">
      <c r="A195" s="271"/>
      <c r="B195" s="157" t="s">
        <v>208</v>
      </c>
      <c r="C195" s="158" t="s">
        <v>203</v>
      </c>
      <c r="D195" s="160">
        <v>2</v>
      </c>
      <c r="E195" s="160">
        <v>44</v>
      </c>
      <c r="F195" s="160">
        <v>13</v>
      </c>
      <c r="G195" s="160">
        <v>19</v>
      </c>
      <c r="H195" s="159"/>
      <c r="I195" s="160">
        <v>78</v>
      </c>
      <c r="J195" s="160">
        <v>179</v>
      </c>
      <c r="K195" s="161">
        <v>3933</v>
      </c>
      <c r="L195" s="161">
        <v>1162</v>
      </c>
      <c r="M195" s="161">
        <v>1698</v>
      </c>
      <c r="N195" s="159"/>
      <c r="O195" s="161">
        <v>6972</v>
      </c>
    </row>
    <row r="196" spans="1:15" ht="11.25" customHeight="1" x14ac:dyDescent="0.2">
      <c r="A196" s="271"/>
      <c r="B196" s="157" t="s">
        <v>209</v>
      </c>
      <c r="C196" s="158" t="s">
        <v>204</v>
      </c>
      <c r="D196" s="160">
        <v>1</v>
      </c>
      <c r="E196" s="160">
        <v>61</v>
      </c>
      <c r="F196" s="160">
        <v>13</v>
      </c>
      <c r="G196" s="160">
        <v>13</v>
      </c>
      <c r="H196" s="159"/>
      <c r="I196" s="160">
        <v>88</v>
      </c>
      <c r="J196" s="160">
        <v>178</v>
      </c>
      <c r="K196" s="161">
        <v>10884</v>
      </c>
      <c r="L196" s="161">
        <v>2320</v>
      </c>
      <c r="M196" s="161">
        <v>2320</v>
      </c>
      <c r="N196" s="159"/>
      <c r="O196" s="161">
        <v>15702</v>
      </c>
    </row>
    <row r="197" spans="1:15" ht="11.25" customHeight="1" x14ac:dyDescent="0.2">
      <c r="A197" s="271"/>
      <c r="B197" s="157" t="s">
        <v>210</v>
      </c>
      <c r="C197" s="158" t="s">
        <v>203</v>
      </c>
      <c r="D197" s="159"/>
      <c r="E197" s="159"/>
      <c r="F197" s="159"/>
      <c r="G197" s="159"/>
      <c r="H197" s="159"/>
      <c r="I197" s="159"/>
      <c r="J197" s="159"/>
      <c r="K197" s="159"/>
      <c r="L197" s="159"/>
      <c r="M197" s="159"/>
      <c r="N197" s="159"/>
      <c r="O197" s="159"/>
    </row>
    <row r="198" spans="1:15" ht="11.25" customHeight="1" x14ac:dyDescent="0.2">
      <c r="A198" s="271"/>
      <c r="B198" s="157" t="s">
        <v>211</v>
      </c>
      <c r="C198" s="158" t="s">
        <v>204</v>
      </c>
      <c r="D198" s="159"/>
      <c r="E198" s="159"/>
      <c r="F198" s="159"/>
      <c r="G198" s="159"/>
      <c r="H198" s="159"/>
      <c r="I198" s="159"/>
      <c r="J198" s="159"/>
      <c r="K198" s="159"/>
      <c r="L198" s="159"/>
      <c r="M198" s="159"/>
      <c r="N198" s="159"/>
      <c r="O198" s="159"/>
    </row>
    <row r="199" spans="1:15" ht="11.25" customHeight="1" x14ac:dyDescent="0.2">
      <c r="A199" s="272"/>
      <c r="B199" s="273" t="s">
        <v>201</v>
      </c>
      <c r="C199" s="273"/>
      <c r="D199" s="160">
        <v>520</v>
      </c>
      <c r="E199" s="161">
        <v>10567</v>
      </c>
      <c r="F199" s="161">
        <v>3130</v>
      </c>
      <c r="G199" s="161">
        <v>6314</v>
      </c>
      <c r="H199" s="160">
        <v>42</v>
      </c>
      <c r="I199" s="163">
        <v>20573</v>
      </c>
      <c r="J199" s="161">
        <v>178412</v>
      </c>
      <c r="K199" s="161">
        <v>3413929</v>
      </c>
      <c r="L199" s="161">
        <v>1011685</v>
      </c>
      <c r="M199" s="161">
        <v>2003246</v>
      </c>
      <c r="N199" s="161">
        <v>11902</v>
      </c>
      <c r="O199" s="165">
        <v>6619174</v>
      </c>
    </row>
    <row r="200" spans="1:15" ht="11.25" customHeight="1" x14ac:dyDescent="0.2">
      <c r="A200" s="270" t="s">
        <v>54</v>
      </c>
      <c r="B200" s="157" t="s">
        <v>202</v>
      </c>
      <c r="C200" s="158" t="s">
        <v>203</v>
      </c>
      <c r="D200" s="160">
        <v>62</v>
      </c>
      <c r="E200" s="160">
        <v>1</v>
      </c>
      <c r="F200" s="160">
        <v>38</v>
      </c>
      <c r="G200" s="159"/>
      <c r="H200" s="159"/>
      <c r="I200" s="160">
        <v>101</v>
      </c>
      <c r="J200" s="161">
        <v>26969</v>
      </c>
      <c r="K200" s="160">
        <v>435</v>
      </c>
      <c r="L200" s="161">
        <v>16529</v>
      </c>
      <c r="M200" s="159"/>
      <c r="N200" s="159"/>
      <c r="O200" s="161">
        <v>43933</v>
      </c>
    </row>
    <row r="201" spans="1:15" ht="11.25" customHeight="1" x14ac:dyDescent="0.2">
      <c r="A201" s="271"/>
      <c r="B201" s="157" t="s">
        <v>202</v>
      </c>
      <c r="C201" s="158" t="s">
        <v>204</v>
      </c>
      <c r="D201" s="160">
        <v>58</v>
      </c>
      <c r="E201" s="159"/>
      <c r="F201" s="160">
        <v>40</v>
      </c>
      <c r="G201" s="159"/>
      <c r="H201" s="159"/>
      <c r="I201" s="160">
        <v>98</v>
      </c>
      <c r="J201" s="161">
        <v>24472</v>
      </c>
      <c r="K201" s="159"/>
      <c r="L201" s="161">
        <v>16877</v>
      </c>
      <c r="M201" s="159"/>
      <c r="N201" s="159"/>
      <c r="O201" s="161">
        <v>41349</v>
      </c>
    </row>
    <row r="202" spans="1:15" ht="11.25" customHeight="1" x14ac:dyDescent="0.2">
      <c r="A202" s="271"/>
      <c r="B202" s="157" t="s">
        <v>205</v>
      </c>
      <c r="C202" s="158" t="s">
        <v>203</v>
      </c>
      <c r="D202" s="160">
        <v>483</v>
      </c>
      <c r="E202" s="160">
        <v>7</v>
      </c>
      <c r="F202" s="160">
        <v>117</v>
      </c>
      <c r="G202" s="160">
        <v>6</v>
      </c>
      <c r="H202" s="159"/>
      <c r="I202" s="160">
        <v>613</v>
      </c>
      <c r="J202" s="161">
        <v>208996</v>
      </c>
      <c r="K202" s="161">
        <v>3029</v>
      </c>
      <c r="L202" s="161">
        <v>50626</v>
      </c>
      <c r="M202" s="161">
        <v>2596</v>
      </c>
      <c r="N202" s="159"/>
      <c r="O202" s="161">
        <v>265247</v>
      </c>
    </row>
    <row r="203" spans="1:15" ht="11.25" customHeight="1" x14ac:dyDescent="0.2">
      <c r="A203" s="271"/>
      <c r="B203" s="157" t="s">
        <v>205</v>
      </c>
      <c r="C203" s="158" t="s">
        <v>204</v>
      </c>
      <c r="D203" s="160">
        <v>483</v>
      </c>
      <c r="E203" s="160">
        <v>11</v>
      </c>
      <c r="F203" s="160">
        <v>104</v>
      </c>
      <c r="G203" s="160">
        <v>2</v>
      </c>
      <c r="H203" s="159"/>
      <c r="I203" s="160">
        <v>600</v>
      </c>
      <c r="J203" s="161">
        <v>203764</v>
      </c>
      <c r="K203" s="161">
        <v>4641</v>
      </c>
      <c r="L203" s="161">
        <v>43875</v>
      </c>
      <c r="M203" s="160">
        <v>844</v>
      </c>
      <c r="N203" s="159"/>
      <c r="O203" s="161">
        <v>253124</v>
      </c>
    </row>
    <row r="204" spans="1:15" ht="11.25" customHeight="1" x14ac:dyDescent="0.2">
      <c r="A204" s="271"/>
      <c r="B204" s="157" t="s">
        <v>206</v>
      </c>
      <c r="C204" s="158" t="s">
        <v>203</v>
      </c>
      <c r="D204" s="161">
        <v>1701</v>
      </c>
      <c r="E204" s="160">
        <v>22</v>
      </c>
      <c r="F204" s="160">
        <v>208</v>
      </c>
      <c r="G204" s="160">
        <v>9</v>
      </c>
      <c r="H204" s="160">
        <v>3</v>
      </c>
      <c r="I204" s="161">
        <v>1943</v>
      </c>
      <c r="J204" s="161">
        <v>483145</v>
      </c>
      <c r="K204" s="161">
        <v>6249</v>
      </c>
      <c r="L204" s="161">
        <v>59079</v>
      </c>
      <c r="M204" s="161">
        <v>2556</v>
      </c>
      <c r="N204" s="160">
        <v>852</v>
      </c>
      <c r="O204" s="161">
        <v>551881</v>
      </c>
    </row>
    <row r="205" spans="1:15" ht="11.25" customHeight="1" x14ac:dyDescent="0.2">
      <c r="A205" s="271"/>
      <c r="B205" s="157" t="s">
        <v>206</v>
      </c>
      <c r="C205" s="158" t="s">
        <v>204</v>
      </c>
      <c r="D205" s="161">
        <v>1614</v>
      </c>
      <c r="E205" s="160">
        <v>20</v>
      </c>
      <c r="F205" s="160">
        <v>163</v>
      </c>
      <c r="G205" s="160">
        <v>8</v>
      </c>
      <c r="H205" s="160">
        <v>1</v>
      </c>
      <c r="I205" s="161">
        <v>1806</v>
      </c>
      <c r="J205" s="161">
        <v>483092</v>
      </c>
      <c r="K205" s="161">
        <v>5986</v>
      </c>
      <c r="L205" s="161">
        <v>48788</v>
      </c>
      <c r="M205" s="161">
        <v>2395</v>
      </c>
      <c r="N205" s="160">
        <v>299</v>
      </c>
      <c r="O205" s="161">
        <v>540560</v>
      </c>
    </row>
    <row r="206" spans="1:15" ht="11.25" customHeight="1" x14ac:dyDescent="0.2">
      <c r="A206" s="271"/>
      <c r="B206" s="157" t="s">
        <v>207</v>
      </c>
      <c r="C206" s="158" t="s">
        <v>203</v>
      </c>
      <c r="D206" s="160">
        <v>276</v>
      </c>
      <c r="E206" s="160">
        <v>4</v>
      </c>
      <c r="F206" s="160">
        <v>37</v>
      </c>
      <c r="G206" s="160">
        <v>1</v>
      </c>
      <c r="H206" s="159"/>
      <c r="I206" s="160">
        <v>318</v>
      </c>
      <c r="J206" s="161">
        <v>26937</v>
      </c>
      <c r="K206" s="160">
        <v>390</v>
      </c>
      <c r="L206" s="161">
        <v>3611</v>
      </c>
      <c r="M206" s="160">
        <v>98</v>
      </c>
      <c r="N206" s="159"/>
      <c r="O206" s="161">
        <v>31036</v>
      </c>
    </row>
    <row r="207" spans="1:15" ht="11.25" customHeight="1" x14ac:dyDescent="0.2">
      <c r="A207" s="271"/>
      <c r="B207" s="157" t="s">
        <v>207</v>
      </c>
      <c r="C207" s="158" t="s">
        <v>204</v>
      </c>
      <c r="D207" s="160">
        <v>273</v>
      </c>
      <c r="E207" s="160">
        <v>5</v>
      </c>
      <c r="F207" s="160">
        <v>48</v>
      </c>
      <c r="G207" s="160">
        <v>1</v>
      </c>
      <c r="H207" s="159"/>
      <c r="I207" s="160">
        <v>327</v>
      </c>
      <c r="J207" s="161">
        <v>48516</v>
      </c>
      <c r="K207" s="160">
        <v>889</v>
      </c>
      <c r="L207" s="161">
        <v>8530</v>
      </c>
      <c r="M207" s="160">
        <v>178</v>
      </c>
      <c r="N207" s="159"/>
      <c r="O207" s="161">
        <v>58113</v>
      </c>
    </row>
    <row r="208" spans="1:15" ht="11.25" customHeight="1" x14ac:dyDescent="0.2">
      <c r="A208" s="271"/>
      <c r="B208" s="157" t="s">
        <v>208</v>
      </c>
      <c r="C208" s="158" t="s">
        <v>203</v>
      </c>
      <c r="D208" s="161">
        <v>4909</v>
      </c>
      <c r="E208" s="160">
        <v>222</v>
      </c>
      <c r="F208" s="160">
        <v>459</v>
      </c>
      <c r="G208" s="160">
        <v>954</v>
      </c>
      <c r="H208" s="160">
        <v>4</v>
      </c>
      <c r="I208" s="161">
        <v>6548</v>
      </c>
      <c r="J208" s="161">
        <v>438793</v>
      </c>
      <c r="K208" s="161">
        <v>19844</v>
      </c>
      <c r="L208" s="161">
        <v>41028</v>
      </c>
      <c r="M208" s="161">
        <v>85274</v>
      </c>
      <c r="N208" s="160">
        <v>358</v>
      </c>
      <c r="O208" s="161">
        <v>585297</v>
      </c>
    </row>
    <row r="209" spans="1:15" ht="11.25" customHeight="1" x14ac:dyDescent="0.2">
      <c r="A209" s="271"/>
      <c r="B209" s="157" t="s">
        <v>209</v>
      </c>
      <c r="C209" s="158" t="s">
        <v>204</v>
      </c>
      <c r="D209" s="161">
        <v>4914</v>
      </c>
      <c r="E209" s="160">
        <v>91</v>
      </c>
      <c r="F209" s="160">
        <v>399</v>
      </c>
      <c r="G209" s="160">
        <v>289</v>
      </c>
      <c r="H209" s="160">
        <v>13</v>
      </c>
      <c r="I209" s="161">
        <v>5706</v>
      </c>
      <c r="J209" s="161">
        <v>876812</v>
      </c>
      <c r="K209" s="161">
        <v>16237</v>
      </c>
      <c r="L209" s="161">
        <v>71194</v>
      </c>
      <c r="M209" s="161">
        <v>51567</v>
      </c>
      <c r="N209" s="161">
        <v>2320</v>
      </c>
      <c r="O209" s="161">
        <v>1018130</v>
      </c>
    </row>
    <row r="210" spans="1:15" ht="11.25" customHeight="1" x14ac:dyDescent="0.2">
      <c r="A210" s="271"/>
      <c r="B210" s="157" t="s">
        <v>210</v>
      </c>
      <c r="C210" s="158" t="s">
        <v>203</v>
      </c>
      <c r="D210" s="161">
        <v>2033</v>
      </c>
      <c r="E210" s="160">
        <v>14</v>
      </c>
      <c r="F210" s="160">
        <v>164</v>
      </c>
      <c r="G210" s="160">
        <v>69</v>
      </c>
      <c r="H210" s="160">
        <v>2</v>
      </c>
      <c r="I210" s="161">
        <v>2282</v>
      </c>
      <c r="J210" s="161">
        <v>324913</v>
      </c>
      <c r="K210" s="161">
        <v>2237</v>
      </c>
      <c r="L210" s="161">
        <v>26210</v>
      </c>
      <c r="M210" s="161">
        <v>11028</v>
      </c>
      <c r="N210" s="160">
        <v>320</v>
      </c>
      <c r="O210" s="161">
        <v>364708</v>
      </c>
    </row>
    <row r="211" spans="1:15" ht="11.25" customHeight="1" x14ac:dyDescent="0.2">
      <c r="A211" s="271"/>
      <c r="B211" s="157" t="s">
        <v>211</v>
      </c>
      <c r="C211" s="158" t="s">
        <v>204</v>
      </c>
      <c r="D211" s="161">
        <v>5437</v>
      </c>
      <c r="E211" s="160">
        <v>17</v>
      </c>
      <c r="F211" s="160">
        <v>379</v>
      </c>
      <c r="G211" s="160">
        <v>75</v>
      </c>
      <c r="H211" s="160">
        <v>3</v>
      </c>
      <c r="I211" s="161">
        <v>5911</v>
      </c>
      <c r="J211" s="161">
        <v>1076034</v>
      </c>
      <c r="K211" s="161">
        <v>3364</v>
      </c>
      <c r="L211" s="161">
        <v>75008</v>
      </c>
      <c r="M211" s="161">
        <v>14843</v>
      </c>
      <c r="N211" s="160">
        <v>594</v>
      </c>
      <c r="O211" s="161">
        <v>1169843</v>
      </c>
    </row>
    <row r="212" spans="1:15" ht="11.25" customHeight="1" x14ac:dyDescent="0.2">
      <c r="A212" s="272"/>
      <c r="B212" s="273" t="s">
        <v>201</v>
      </c>
      <c r="C212" s="273"/>
      <c r="D212" s="161">
        <v>22243</v>
      </c>
      <c r="E212" s="160">
        <v>414</v>
      </c>
      <c r="F212" s="161">
        <v>2156</v>
      </c>
      <c r="G212" s="161">
        <v>1414</v>
      </c>
      <c r="H212" s="160">
        <v>26</v>
      </c>
      <c r="I212" s="163">
        <v>26253</v>
      </c>
      <c r="J212" s="161">
        <v>4222443</v>
      </c>
      <c r="K212" s="161">
        <v>63301</v>
      </c>
      <c r="L212" s="161">
        <v>461355</v>
      </c>
      <c r="M212" s="161">
        <v>171379</v>
      </c>
      <c r="N212" s="161">
        <v>4743</v>
      </c>
      <c r="O212" s="165">
        <v>4923221</v>
      </c>
    </row>
    <row r="213" spans="1:15" ht="11.25" customHeight="1" x14ac:dyDescent="0.2">
      <c r="A213" s="270" t="s">
        <v>55</v>
      </c>
      <c r="B213" s="157" t="s">
        <v>202</v>
      </c>
      <c r="C213" s="158" t="s">
        <v>203</v>
      </c>
      <c r="D213" s="160">
        <v>1</v>
      </c>
      <c r="E213" s="160">
        <v>113</v>
      </c>
      <c r="F213" s="160">
        <v>7</v>
      </c>
      <c r="G213" s="159"/>
      <c r="H213" s="160">
        <v>12</v>
      </c>
      <c r="I213" s="160">
        <v>133</v>
      </c>
      <c r="J213" s="160">
        <v>435</v>
      </c>
      <c r="K213" s="161">
        <v>49153</v>
      </c>
      <c r="L213" s="161">
        <v>3045</v>
      </c>
      <c r="M213" s="159"/>
      <c r="N213" s="161">
        <v>5220</v>
      </c>
      <c r="O213" s="161">
        <v>57853</v>
      </c>
    </row>
    <row r="214" spans="1:15" ht="11.25" customHeight="1" x14ac:dyDescent="0.2">
      <c r="A214" s="271"/>
      <c r="B214" s="157" t="s">
        <v>202</v>
      </c>
      <c r="C214" s="158" t="s">
        <v>204</v>
      </c>
      <c r="D214" s="160">
        <v>2</v>
      </c>
      <c r="E214" s="160">
        <v>103</v>
      </c>
      <c r="F214" s="160">
        <v>4</v>
      </c>
      <c r="G214" s="159"/>
      <c r="H214" s="160">
        <v>11</v>
      </c>
      <c r="I214" s="160">
        <v>120</v>
      </c>
      <c r="J214" s="160">
        <v>844</v>
      </c>
      <c r="K214" s="161">
        <v>43459</v>
      </c>
      <c r="L214" s="161">
        <v>1688</v>
      </c>
      <c r="M214" s="159"/>
      <c r="N214" s="161">
        <v>4641</v>
      </c>
      <c r="O214" s="161">
        <v>50632</v>
      </c>
    </row>
    <row r="215" spans="1:15" ht="11.25" customHeight="1" x14ac:dyDescent="0.2">
      <c r="A215" s="271"/>
      <c r="B215" s="157" t="s">
        <v>205</v>
      </c>
      <c r="C215" s="158" t="s">
        <v>203</v>
      </c>
      <c r="D215" s="160">
        <v>25</v>
      </c>
      <c r="E215" s="160">
        <v>540</v>
      </c>
      <c r="F215" s="160">
        <v>30</v>
      </c>
      <c r="G215" s="160">
        <v>6</v>
      </c>
      <c r="H215" s="160">
        <v>129</v>
      </c>
      <c r="I215" s="160">
        <v>730</v>
      </c>
      <c r="J215" s="161">
        <v>10818</v>
      </c>
      <c r="K215" s="161">
        <v>233660</v>
      </c>
      <c r="L215" s="161">
        <v>12981</v>
      </c>
      <c r="M215" s="161">
        <v>2596</v>
      </c>
      <c r="N215" s="161">
        <v>55819</v>
      </c>
      <c r="O215" s="161">
        <v>315874</v>
      </c>
    </row>
    <row r="216" spans="1:15" ht="11.25" customHeight="1" x14ac:dyDescent="0.2">
      <c r="A216" s="271"/>
      <c r="B216" s="157" t="s">
        <v>205</v>
      </c>
      <c r="C216" s="158" t="s">
        <v>204</v>
      </c>
      <c r="D216" s="160">
        <v>34</v>
      </c>
      <c r="E216" s="160">
        <v>498</v>
      </c>
      <c r="F216" s="160">
        <v>42</v>
      </c>
      <c r="G216" s="160">
        <v>4</v>
      </c>
      <c r="H216" s="160">
        <v>121</v>
      </c>
      <c r="I216" s="160">
        <v>699</v>
      </c>
      <c r="J216" s="161">
        <v>14344</v>
      </c>
      <c r="K216" s="161">
        <v>210092</v>
      </c>
      <c r="L216" s="161">
        <v>17719</v>
      </c>
      <c r="M216" s="161">
        <v>1687</v>
      </c>
      <c r="N216" s="161">
        <v>51047</v>
      </c>
      <c r="O216" s="161">
        <v>294889</v>
      </c>
    </row>
    <row r="217" spans="1:15" ht="11.25" customHeight="1" x14ac:dyDescent="0.2">
      <c r="A217" s="271"/>
      <c r="B217" s="157" t="s">
        <v>206</v>
      </c>
      <c r="C217" s="158" t="s">
        <v>203</v>
      </c>
      <c r="D217" s="160">
        <v>101</v>
      </c>
      <c r="E217" s="160">
        <v>968</v>
      </c>
      <c r="F217" s="160">
        <v>214</v>
      </c>
      <c r="G217" s="160">
        <v>7</v>
      </c>
      <c r="H217" s="160">
        <v>840</v>
      </c>
      <c r="I217" s="161">
        <v>2130</v>
      </c>
      <c r="J217" s="161">
        <v>28688</v>
      </c>
      <c r="K217" s="161">
        <v>274947</v>
      </c>
      <c r="L217" s="161">
        <v>60784</v>
      </c>
      <c r="M217" s="161">
        <v>1988</v>
      </c>
      <c r="N217" s="161">
        <v>238590</v>
      </c>
      <c r="O217" s="161">
        <v>604997</v>
      </c>
    </row>
    <row r="218" spans="1:15" ht="11.25" customHeight="1" x14ac:dyDescent="0.2">
      <c r="A218" s="271"/>
      <c r="B218" s="157" t="s">
        <v>206</v>
      </c>
      <c r="C218" s="158" t="s">
        <v>204</v>
      </c>
      <c r="D218" s="160">
        <v>88</v>
      </c>
      <c r="E218" s="160">
        <v>887</v>
      </c>
      <c r="F218" s="160">
        <v>176</v>
      </c>
      <c r="G218" s="160">
        <v>12</v>
      </c>
      <c r="H218" s="160">
        <v>839</v>
      </c>
      <c r="I218" s="161">
        <v>2002</v>
      </c>
      <c r="J218" s="161">
        <v>26340</v>
      </c>
      <c r="K218" s="161">
        <v>265491</v>
      </c>
      <c r="L218" s="161">
        <v>52679</v>
      </c>
      <c r="M218" s="161">
        <v>3592</v>
      </c>
      <c r="N218" s="161">
        <v>251124</v>
      </c>
      <c r="O218" s="161">
        <v>599226</v>
      </c>
    </row>
    <row r="219" spans="1:15" ht="11.25" customHeight="1" x14ac:dyDescent="0.2">
      <c r="A219" s="271"/>
      <c r="B219" s="157" t="s">
        <v>207</v>
      </c>
      <c r="C219" s="158" t="s">
        <v>203</v>
      </c>
      <c r="D219" s="160">
        <v>11</v>
      </c>
      <c r="E219" s="160">
        <v>208</v>
      </c>
      <c r="F219" s="160">
        <v>38</v>
      </c>
      <c r="G219" s="160">
        <v>22</v>
      </c>
      <c r="H219" s="160">
        <v>195</v>
      </c>
      <c r="I219" s="160">
        <v>474</v>
      </c>
      <c r="J219" s="161">
        <v>1074</v>
      </c>
      <c r="K219" s="161">
        <v>20301</v>
      </c>
      <c r="L219" s="161">
        <v>3709</v>
      </c>
      <c r="M219" s="161">
        <v>2147</v>
      </c>
      <c r="N219" s="161">
        <v>19032</v>
      </c>
      <c r="O219" s="161">
        <v>46263</v>
      </c>
    </row>
    <row r="220" spans="1:15" ht="11.25" customHeight="1" x14ac:dyDescent="0.2">
      <c r="A220" s="271"/>
      <c r="B220" s="157" t="s">
        <v>207</v>
      </c>
      <c r="C220" s="158" t="s">
        <v>204</v>
      </c>
      <c r="D220" s="160">
        <v>19</v>
      </c>
      <c r="E220" s="160">
        <v>185</v>
      </c>
      <c r="F220" s="160">
        <v>46</v>
      </c>
      <c r="G220" s="160">
        <v>21</v>
      </c>
      <c r="H220" s="160">
        <v>212</v>
      </c>
      <c r="I220" s="160">
        <v>483</v>
      </c>
      <c r="J220" s="161">
        <v>3377</v>
      </c>
      <c r="K220" s="161">
        <v>32877</v>
      </c>
      <c r="L220" s="161">
        <v>8175</v>
      </c>
      <c r="M220" s="161">
        <v>3732</v>
      </c>
      <c r="N220" s="161">
        <v>37676</v>
      </c>
      <c r="O220" s="161">
        <v>85837</v>
      </c>
    </row>
    <row r="221" spans="1:15" ht="11.25" customHeight="1" x14ac:dyDescent="0.2">
      <c r="A221" s="271"/>
      <c r="B221" s="157" t="s">
        <v>208</v>
      </c>
      <c r="C221" s="158" t="s">
        <v>203</v>
      </c>
      <c r="D221" s="160">
        <v>431</v>
      </c>
      <c r="E221" s="161">
        <v>2538</v>
      </c>
      <c r="F221" s="160">
        <v>815</v>
      </c>
      <c r="G221" s="160">
        <v>21</v>
      </c>
      <c r="H221" s="161">
        <v>2486</v>
      </c>
      <c r="I221" s="161">
        <v>6291</v>
      </c>
      <c r="J221" s="161">
        <v>38525</v>
      </c>
      <c r="K221" s="161">
        <v>226860</v>
      </c>
      <c r="L221" s="161">
        <v>72849</v>
      </c>
      <c r="M221" s="161">
        <v>1877</v>
      </c>
      <c r="N221" s="161">
        <v>222212</v>
      </c>
      <c r="O221" s="161">
        <v>562323</v>
      </c>
    </row>
    <row r="222" spans="1:15" ht="11.25" customHeight="1" x14ac:dyDescent="0.2">
      <c r="A222" s="271"/>
      <c r="B222" s="157" t="s">
        <v>209</v>
      </c>
      <c r="C222" s="158" t="s">
        <v>204</v>
      </c>
      <c r="D222" s="160">
        <v>296</v>
      </c>
      <c r="E222" s="161">
        <v>2447</v>
      </c>
      <c r="F222" s="160">
        <v>721</v>
      </c>
      <c r="G222" s="160">
        <v>18</v>
      </c>
      <c r="H222" s="161">
        <v>2506</v>
      </c>
      <c r="I222" s="161">
        <v>5988</v>
      </c>
      <c r="J222" s="161">
        <v>52816</v>
      </c>
      <c r="K222" s="161">
        <v>436621</v>
      </c>
      <c r="L222" s="161">
        <v>128649</v>
      </c>
      <c r="M222" s="161">
        <v>3212</v>
      </c>
      <c r="N222" s="161">
        <v>447149</v>
      </c>
      <c r="O222" s="161">
        <v>1068447</v>
      </c>
    </row>
    <row r="223" spans="1:15" ht="11.25" customHeight="1" x14ac:dyDescent="0.2">
      <c r="A223" s="271"/>
      <c r="B223" s="157" t="s">
        <v>210</v>
      </c>
      <c r="C223" s="158" t="s">
        <v>203</v>
      </c>
      <c r="D223" s="160">
        <v>99</v>
      </c>
      <c r="E223" s="160">
        <v>797</v>
      </c>
      <c r="F223" s="160">
        <v>214</v>
      </c>
      <c r="G223" s="160">
        <v>5</v>
      </c>
      <c r="H223" s="160">
        <v>914</v>
      </c>
      <c r="I223" s="161">
        <v>2029</v>
      </c>
      <c r="J223" s="161">
        <v>15822</v>
      </c>
      <c r="K223" s="161">
        <v>127376</v>
      </c>
      <c r="L223" s="161">
        <v>34201</v>
      </c>
      <c r="M223" s="160">
        <v>799</v>
      </c>
      <c r="N223" s="161">
        <v>146075</v>
      </c>
      <c r="O223" s="161">
        <v>324273</v>
      </c>
    </row>
    <row r="224" spans="1:15" ht="11.25" customHeight="1" x14ac:dyDescent="0.2">
      <c r="A224" s="271"/>
      <c r="B224" s="157" t="s">
        <v>211</v>
      </c>
      <c r="C224" s="158" t="s">
        <v>204</v>
      </c>
      <c r="D224" s="160">
        <v>182</v>
      </c>
      <c r="E224" s="161">
        <v>1899</v>
      </c>
      <c r="F224" s="160">
        <v>491</v>
      </c>
      <c r="G224" s="160">
        <v>1</v>
      </c>
      <c r="H224" s="161">
        <v>2265</v>
      </c>
      <c r="I224" s="161">
        <v>4838</v>
      </c>
      <c r="J224" s="161">
        <v>36020</v>
      </c>
      <c r="K224" s="161">
        <v>375830</v>
      </c>
      <c r="L224" s="161">
        <v>97174</v>
      </c>
      <c r="M224" s="160">
        <v>198</v>
      </c>
      <c r="N224" s="161">
        <v>448265</v>
      </c>
      <c r="O224" s="161">
        <v>957487</v>
      </c>
    </row>
    <row r="225" spans="1:15" ht="11.25" customHeight="1" x14ac:dyDescent="0.2">
      <c r="A225" s="272"/>
      <c r="B225" s="273" t="s">
        <v>201</v>
      </c>
      <c r="C225" s="273"/>
      <c r="D225" s="161">
        <v>1289</v>
      </c>
      <c r="E225" s="161">
        <v>11183</v>
      </c>
      <c r="F225" s="161">
        <v>2798</v>
      </c>
      <c r="G225" s="160">
        <v>117</v>
      </c>
      <c r="H225" s="161">
        <v>10530</v>
      </c>
      <c r="I225" s="163">
        <v>25917</v>
      </c>
      <c r="J225" s="161">
        <v>229103</v>
      </c>
      <c r="K225" s="161">
        <v>2296667</v>
      </c>
      <c r="L225" s="161">
        <v>493653</v>
      </c>
      <c r="M225" s="161">
        <v>21828</v>
      </c>
      <c r="N225" s="161">
        <v>1926850</v>
      </c>
      <c r="O225" s="165">
        <v>4968101</v>
      </c>
    </row>
    <row r="226" spans="1:15" ht="11.25" customHeight="1" x14ac:dyDescent="0.2">
      <c r="A226" s="270" t="s">
        <v>56</v>
      </c>
      <c r="B226" s="157" t="s">
        <v>202</v>
      </c>
      <c r="C226" s="158" t="s">
        <v>203</v>
      </c>
      <c r="D226" s="160">
        <v>6</v>
      </c>
      <c r="E226" s="160">
        <v>125</v>
      </c>
      <c r="F226" s="160">
        <v>13</v>
      </c>
      <c r="G226" s="159"/>
      <c r="H226" s="160">
        <v>6</v>
      </c>
      <c r="I226" s="160">
        <v>150</v>
      </c>
      <c r="J226" s="161">
        <v>2610</v>
      </c>
      <c r="K226" s="161">
        <v>54373</v>
      </c>
      <c r="L226" s="161">
        <v>5655</v>
      </c>
      <c r="M226" s="159"/>
      <c r="N226" s="161">
        <v>2610</v>
      </c>
      <c r="O226" s="161">
        <v>65248</v>
      </c>
    </row>
    <row r="227" spans="1:15" ht="11.25" customHeight="1" x14ac:dyDescent="0.2">
      <c r="A227" s="271"/>
      <c r="B227" s="157" t="s">
        <v>202</v>
      </c>
      <c r="C227" s="158" t="s">
        <v>204</v>
      </c>
      <c r="D227" s="160">
        <v>5</v>
      </c>
      <c r="E227" s="160">
        <v>85</v>
      </c>
      <c r="F227" s="160">
        <v>20</v>
      </c>
      <c r="G227" s="160">
        <v>1</v>
      </c>
      <c r="H227" s="160">
        <v>7</v>
      </c>
      <c r="I227" s="160">
        <v>118</v>
      </c>
      <c r="J227" s="161">
        <v>2110</v>
      </c>
      <c r="K227" s="161">
        <v>35864</v>
      </c>
      <c r="L227" s="161">
        <v>8439</v>
      </c>
      <c r="M227" s="160">
        <v>422</v>
      </c>
      <c r="N227" s="161">
        <v>2953</v>
      </c>
      <c r="O227" s="161">
        <v>49788</v>
      </c>
    </row>
    <row r="228" spans="1:15" ht="11.25" customHeight="1" x14ac:dyDescent="0.2">
      <c r="A228" s="271"/>
      <c r="B228" s="157" t="s">
        <v>205</v>
      </c>
      <c r="C228" s="158" t="s">
        <v>203</v>
      </c>
      <c r="D228" s="160">
        <v>62</v>
      </c>
      <c r="E228" s="160">
        <v>709</v>
      </c>
      <c r="F228" s="160">
        <v>87</v>
      </c>
      <c r="G228" s="160">
        <v>4</v>
      </c>
      <c r="H228" s="160">
        <v>236</v>
      </c>
      <c r="I228" s="161">
        <v>1098</v>
      </c>
      <c r="J228" s="161">
        <v>26828</v>
      </c>
      <c r="K228" s="161">
        <v>306787</v>
      </c>
      <c r="L228" s="161">
        <v>37645</v>
      </c>
      <c r="M228" s="161">
        <v>1731</v>
      </c>
      <c r="N228" s="161">
        <v>102118</v>
      </c>
      <c r="O228" s="161">
        <v>475109</v>
      </c>
    </row>
    <row r="229" spans="1:15" ht="11.25" customHeight="1" x14ac:dyDescent="0.2">
      <c r="A229" s="271"/>
      <c r="B229" s="157" t="s">
        <v>205</v>
      </c>
      <c r="C229" s="158" t="s">
        <v>204</v>
      </c>
      <c r="D229" s="160">
        <v>65</v>
      </c>
      <c r="E229" s="160">
        <v>636</v>
      </c>
      <c r="F229" s="160">
        <v>88</v>
      </c>
      <c r="G229" s="160">
        <v>4</v>
      </c>
      <c r="H229" s="160">
        <v>212</v>
      </c>
      <c r="I229" s="161">
        <v>1005</v>
      </c>
      <c r="J229" s="161">
        <v>27422</v>
      </c>
      <c r="K229" s="161">
        <v>268311</v>
      </c>
      <c r="L229" s="161">
        <v>37125</v>
      </c>
      <c r="M229" s="161">
        <v>1687</v>
      </c>
      <c r="N229" s="161">
        <v>89437</v>
      </c>
      <c r="O229" s="161">
        <v>423982</v>
      </c>
    </row>
    <row r="230" spans="1:15" ht="11.25" customHeight="1" x14ac:dyDescent="0.2">
      <c r="A230" s="271"/>
      <c r="B230" s="157" t="s">
        <v>206</v>
      </c>
      <c r="C230" s="158" t="s">
        <v>203</v>
      </c>
      <c r="D230" s="160">
        <v>216</v>
      </c>
      <c r="E230" s="161">
        <v>1025</v>
      </c>
      <c r="F230" s="160">
        <v>292</v>
      </c>
      <c r="G230" s="160">
        <v>4</v>
      </c>
      <c r="H230" s="161">
        <v>1479</v>
      </c>
      <c r="I230" s="161">
        <v>3016</v>
      </c>
      <c r="J230" s="161">
        <v>61352</v>
      </c>
      <c r="K230" s="161">
        <v>291137</v>
      </c>
      <c r="L230" s="161">
        <v>82939</v>
      </c>
      <c r="M230" s="161">
        <v>1136</v>
      </c>
      <c r="N230" s="161">
        <v>420089</v>
      </c>
      <c r="O230" s="161">
        <v>856653</v>
      </c>
    </row>
    <row r="231" spans="1:15" ht="11.25" customHeight="1" x14ac:dyDescent="0.2">
      <c r="A231" s="271"/>
      <c r="B231" s="157" t="s">
        <v>206</v>
      </c>
      <c r="C231" s="158" t="s">
        <v>204</v>
      </c>
      <c r="D231" s="160">
        <v>165</v>
      </c>
      <c r="E231" s="161">
        <v>1008</v>
      </c>
      <c r="F231" s="160">
        <v>294</v>
      </c>
      <c r="G231" s="160">
        <v>10</v>
      </c>
      <c r="H231" s="161">
        <v>1434</v>
      </c>
      <c r="I231" s="161">
        <v>2911</v>
      </c>
      <c r="J231" s="161">
        <v>49387</v>
      </c>
      <c r="K231" s="161">
        <v>301708</v>
      </c>
      <c r="L231" s="161">
        <v>87998</v>
      </c>
      <c r="M231" s="161">
        <v>2993</v>
      </c>
      <c r="N231" s="161">
        <v>429215</v>
      </c>
      <c r="O231" s="161">
        <v>871301</v>
      </c>
    </row>
    <row r="232" spans="1:15" ht="11.25" customHeight="1" x14ac:dyDescent="0.2">
      <c r="A232" s="271"/>
      <c r="B232" s="157" t="s">
        <v>207</v>
      </c>
      <c r="C232" s="158" t="s">
        <v>203</v>
      </c>
      <c r="D232" s="160">
        <v>28</v>
      </c>
      <c r="E232" s="160">
        <v>209</v>
      </c>
      <c r="F232" s="160">
        <v>52</v>
      </c>
      <c r="G232" s="160">
        <v>2</v>
      </c>
      <c r="H232" s="160">
        <v>292</v>
      </c>
      <c r="I232" s="160">
        <v>583</v>
      </c>
      <c r="J232" s="161">
        <v>2733</v>
      </c>
      <c r="K232" s="161">
        <v>20398</v>
      </c>
      <c r="L232" s="161">
        <v>5075</v>
      </c>
      <c r="M232" s="160">
        <v>195</v>
      </c>
      <c r="N232" s="161">
        <v>28499</v>
      </c>
      <c r="O232" s="161">
        <v>56900</v>
      </c>
    </row>
    <row r="233" spans="1:15" ht="11.25" customHeight="1" x14ac:dyDescent="0.2">
      <c r="A233" s="271"/>
      <c r="B233" s="157" t="s">
        <v>207</v>
      </c>
      <c r="C233" s="158" t="s">
        <v>204</v>
      </c>
      <c r="D233" s="160">
        <v>33</v>
      </c>
      <c r="E233" s="160">
        <v>209</v>
      </c>
      <c r="F233" s="160">
        <v>51</v>
      </c>
      <c r="G233" s="160">
        <v>5</v>
      </c>
      <c r="H233" s="160">
        <v>255</v>
      </c>
      <c r="I233" s="160">
        <v>553</v>
      </c>
      <c r="J233" s="161">
        <v>5865</v>
      </c>
      <c r="K233" s="161">
        <v>37143</v>
      </c>
      <c r="L233" s="161">
        <v>9063</v>
      </c>
      <c r="M233" s="160">
        <v>889</v>
      </c>
      <c r="N233" s="161">
        <v>45317</v>
      </c>
      <c r="O233" s="161">
        <v>98277</v>
      </c>
    </row>
    <row r="234" spans="1:15" ht="11.25" customHeight="1" x14ac:dyDescent="0.2">
      <c r="A234" s="271"/>
      <c r="B234" s="157" t="s">
        <v>208</v>
      </c>
      <c r="C234" s="158" t="s">
        <v>203</v>
      </c>
      <c r="D234" s="160">
        <v>698</v>
      </c>
      <c r="E234" s="161">
        <v>3619</v>
      </c>
      <c r="F234" s="161">
        <v>1340</v>
      </c>
      <c r="G234" s="160">
        <v>26</v>
      </c>
      <c r="H234" s="161">
        <v>4014</v>
      </c>
      <c r="I234" s="161">
        <v>9697</v>
      </c>
      <c r="J234" s="161">
        <v>62391</v>
      </c>
      <c r="K234" s="161">
        <v>323486</v>
      </c>
      <c r="L234" s="161">
        <v>119777</v>
      </c>
      <c r="M234" s="161">
        <v>2324</v>
      </c>
      <c r="N234" s="161">
        <v>358793</v>
      </c>
      <c r="O234" s="161">
        <v>866771</v>
      </c>
    </row>
    <row r="235" spans="1:15" ht="11.25" customHeight="1" x14ac:dyDescent="0.2">
      <c r="A235" s="271"/>
      <c r="B235" s="157" t="s">
        <v>209</v>
      </c>
      <c r="C235" s="158" t="s">
        <v>204</v>
      </c>
      <c r="D235" s="160">
        <v>553</v>
      </c>
      <c r="E235" s="161">
        <v>3040</v>
      </c>
      <c r="F235" s="161">
        <v>1253</v>
      </c>
      <c r="G235" s="160">
        <v>28</v>
      </c>
      <c r="H235" s="161">
        <v>3999</v>
      </c>
      <c r="I235" s="161">
        <v>8873</v>
      </c>
      <c r="J235" s="161">
        <v>98673</v>
      </c>
      <c r="K235" s="161">
        <v>542431</v>
      </c>
      <c r="L235" s="161">
        <v>223574</v>
      </c>
      <c r="M235" s="161">
        <v>4996</v>
      </c>
      <c r="N235" s="161">
        <v>713547</v>
      </c>
      <c r="O235" s="161">
        <v>1583221</v>
      </c>
    </row>
    <row r="236" spans="1:15" ht="11.25" customHeight="1" x14ac:dyDescent="0.2">
      <c r="A236" s="271"/>
      <c r="B236" s="157" t="s">
        <v>210</v>
      </c>
      <c r="C236" s="158" t="s">
        <v>203</v>
      </c>
      <c r="D236" s="160">
        <v>190</v>
      </c>
      <c r="E236" s="161">
        <v>1276</v>
      </c>
      <c r="F236" s="160">
        <v>331</v>
      </c>
      <c r="G236" s="160">
        <v>3</v>
      </c>
      <c r="H236" s="161">
        <v>1346</v>
      </c>
      <c r="I236" s="161">
        <v>3146</v>
      </c>
      <c r="J236" s="161">
        <v>30366</v>
      </c>
      <c r="K236" s="161">
        <v>203930</v>
      </c>
      <c r="L236" s="161">
        <v>52900</v>
      </c>
      <c r="M236" s="160">
        <v>479</v>
      </c>
      <c r="N236" s="161">
        <v>215117</v>
      </c>
      <c r="O236" s="161">
        <v>502792</v>
      </c>
    </row>
    <row r="237" spans="1:15" ht="11.25" customHeight="1" x14ac:dyDescent="0.2">
      <c r="A237" s="271"/>
      <c r="B237" s="157" t="s">
        <v>211</v>
      </c>
      <c r="C237" s="158" t="s">
        <v>204</v>
      </c>
      <c r="D237" s="160">
        <v>384</v>
      </c>
      <c r="E237" s="161">
        <v>2744</v>
      </c>
      <c r="F237" s="160">
        <v>779</v>
      </c>
      <c r="G237" s="160">
        <v>6</v>
      </c>
      <c r="H237" s="161">
        <v>3207</v>
      </c>
      <c r="I237" s="161">
        <v>7120</v>
      </c>
      <c r="J237" s="161">
        <v>75997</v>
      </c>
      <c r="K237" s="161">
        <v>543064</v>
      </c>
      <c r="L237" s="161">
        <v>154171</v>
      </c>
      <c r="M237" s="161">
        <v>1187</v>
      </c>
      <c r="N237" s="161">
        <v>634696</v>
      </c>
      <c r="O237" s="161">
        <v>1409115</v>
      </c>
    </row>
    <row r="238" spans="1:15" ht="11.25" customHeight="1" x14ac:dyDescent="0.2">
      <c r="A238" s="272"/>
      <c r="B238" s="273" t="s">
        <v>201</v>
      </c>
      <c r="C238" s="273"/>
      <c r="D238" s="161">
        <v>2405</v>
      </c>
      <c r="E238" s="161">
        <v>14685</v>
      </c>
      <c r="F238" s="161">
        <v>4600</v>
      </c>
      <c r="G238" s="160">
        <v>93</v>
      </c>
      <c r="H238" s="161">
        <v>16487</v>
      </c>
      <c r="I238" s="163">
        <v>38270</v>
      </c>
      <c r="J238" s="161">
        <v>445734</v>
      </c>
      <c r="K238" s="161">
        <v>2928632</v>
      </c>
      <c r="L238" s="161">
        <v>824361</v>
      </c>
      <c r="M238" s="161">
        <v>18039</v>
      </c>
      <c r="N238" s="161">
        <v>3042391</v>
      </c>
      <c r="O238" s="165">
        <v>7259157</v>
      </c>
    </row>
    <row r="239" spans="1:15" ht="11.25" customHeight="1" x14ac:dyDescent="0.2">
      <c r="A239" s="270" t="s">
        <v>99</v>
      </c>
      <c r="B239" s="157" t="s">
        <v>202</v>
      </c>
      <c r="C239" s="158" t="s">
        <v>203</v>
      </c>
      <c r="D239" s="160">
        <v>192</v>
      </c>
      <c r="E239" s="160">
        <v>111</v>
      </c>
      <c r="F239" s="160">
        <v>26</v>
      </c>
      <c r="G239" s="160">
        <v>1</v>
      </c>
      <c r="H239" s="160">
        <v>173</v>
      </c>
      <c r="I239" s="160">
        <v>503</v>
      </c>
      <c r="J239" s="161">
        <v>83517</v>
      </c>
      <c r="K239" s="161">
        <v>48283</v>
      </c>
      <c r="L239" s="161">
        <v>11310</v>
      </c>
      <c r="M239" s="160">
        <v>435</v>
      </c>
      <c r="N239" s="161">
        <v>75252</v>
      </c>
      <c r="O239" s="161">
        <v>218797</v>
      </c>
    </row>
    <row r="240" spans="1:15" ht="11.25" customHeight="1" x14ac:dyDescent="0.2">
      <c r="A240" s="271"/>
      <c r="B240" s="157" t="s">
        <v>202</v>
      </c>
      <c r="C240" s="158" t="s">
        <v>204</v>
      </c>
      <c r="D240" s="160">
        <v>197</v>
      </c>
      <c r="E240" s="160">
        <v>116</v>
      </c>
      <c r="F240" s="160">
        <v>27</v>
      </c>
      <c r="G240" s="160">
        <v>1</v>
      </c>
      <c r="H240" s="160">
        <v>168</v>
      </c>
      <c r="I240" s="160">
        <v>509</v>
      </c>
      <c r="J240" s="161">
        <v>83120</v>
      </c>
      <c r="K240" s="161">
        <v>48944</v>
      </c>
      <c r="L240" s="161">
        <v>11392</v>
      </c>
      <c r="M240" s="160">
        <v>422</v>
      </c>
      <c r="N240" s="161">
        <v>70884</v>
      </c>
      <c r="O240" s="161">
        <v>214762</v>
      </c>
    </row>
    <row r="241" spans="1:15" ht="11.25" customHeight="1" x14ac:dyDescent="0.2">
      <c r="A241" s="271"/>
      <c r="B241" s="157" t="s">
        <v>205</v>
      </c>
      <c r="C241" s="158" t="s">
        <v>203</v>
      </c>
      <c r="D241" s="161">
        <v>1245</v>
      </c>
      <c r="E241" s="160">
        <v>655</v>
      </c>
      <c r="F241" s="160">
        <v>150</v>
      </c>
      <c r="G241" s="160">
        <v>55</v>
      </c>
      <c r="H241" s="161">
        <v>1475</v>
      </c>
      <c r="I241" s="161">
        <v>3580</v>
      </c>
      <c r="J241" s="161">
        <v>538717</v>
      </c>
      <c r="K241" s="161">
        <v>283421</v>
      </c>
      <c r="L241" s="161">
        <v>64906</v>
      </c>
      <c r="M241" s="161">
        <v>23799</v>
      </c>
      <c r="N241" s="161">
        <v>638238</v>
      </c>
      <c r="O241" s="161">
        <v>1549081</v>
      </c>
    </row>
    <row r="242" spans="1:15" ht="11.25" customHeight="1" x14ac:dyDescent="0.2">
      <c r="A242" s="271"/>
      <c r="B242" s="157" t="s">
        <v>205</v>
      </c>
      <c r="C242" s="158" t="s">
        <v>204</v>
      </c>
      <c r="D242" s="161">
        <v>1174</v>
      </c>
      <c r="E242" s="160">
        <v>708</v>
      </c>
      <c r="F242" s="160">
        <v>123</v>
      </c>
      <c r="G242" s="160">
        <v>40</v>
      </c>
      <c r="H242" s="161">
        <v>1391</v>
      </c>
      <c r="I242" s="161">
        <v>3436</v>
      </c>
      <c r="J242" s="161">
        <v>495278</v>
      </c>
      <c r="K242" s="161">
        <v>298685</v>
      </c>
      <c r="L242" s="161">
        <v>51890</v>
      </c>
      <c r="M242" s="161">
        <v>16875</v>
      </c>
      <c r="N242" s="161">
        <v>586824</v>
      </c>
      <c r="O242" s="161">
        <v>1449552</v>
      </c>
    </row>
    <row r="243" spans="1:15" ht="11.25" customHeight="1" x14ac:dyDescent="0.2">
      <c r="A243" s="271"/>
      <c r="B243" s="157" t="s">
        <v>206</v>
      </c>
      <c r="C243" s="158" t="s">
        <v>203</v>
      </c>
      <c r="D243" s="161">
        <v>2314</v>
      </c>
      <c r="E243" s="161">
        <v>2043</v>
      </c>
      <c r="F243" s="160">
        <v>487</v>
      </c>
      <c r="G243" s="160">
        <v>104</v>
      </c>
      <c r="H243" s="161">
        <v>4442</v>
      </c>
      <c r="I243" s="161">
        <v>9390</v>
      </c>
      <c r="J243" s="161">
        <v>657259</v>
      </c>
      <c r="K243" s="161">
        <v>580286</v>
      </c>
      <c r="L243" s="161">
        <v>138326</v>
      </c>
      <c r="M243" s="161">
        <v>29540</v>
      </c>
      <c r="N243" s="161">
        <v>1261688</v>
      </c>
      <c r="O243" s="161">
        <v>2667099</v>
      </c>
    </row>
    <row r="244" spans="1:15" ht="11.25" customHeight="1" x14ac:dyDescent="0.2">
      <c r="A244" s="271"/>
      <c r="B244" s="157" t="s">
        <v>206</v>
      </c>
      <c r="C244" s="158" t="s">
        <v>204</v>
      </c>
      <c r="D244" s="161">
        <v>2192</v>
      </c>
      <c r="E244" s="161">
        <v>1995</v>
      </c>
      <c r="F244" s="160">
        <v>379</v>
      </c>
      <c r="G244" s="160">
        <v>100</v>
      </c>
      <c r="H244" s="161">
        <v>4227</v>
      </c>
      <c r="I244" s="161">
        <v>8893</v>
      </c>
      <c r="J244" s="161">
        <v>656095</v>
      </c>
      <c r="K244" s="161">
        <v>597130</v>
      </c>
      <c r="L244" s="161">
        <v>113440</v>
      </c>
      <c r="M244" s="161">
        <v>29931</v>
      </c>
      <c r="N244" s="161">
        <v>1265197</v>
      </c>
      <c r="O244" s="161">
        <v>2661793</v>
      </c>
    </row>
    <row r="245" spans="1:15" ht="11.25" customHeight="1" x14ac:dyDescent="0.2">
      <c r="A245" s="271"/>
      <c r="B245" s="157" t="s">
        <v>207</v>
      </c>
      <c r="C245" s="158" t="s">
        <v>203</v>
      </c>
      <c r="D245" s="160">
        <v>373</v>
      </c>
      <c r="E245" s="160">
        <v>509</v>
      </c>
      <c r="F245" s="160">
        <v>116</v>
      </c>
      <c r="G245" s="160">
        <v>27</v>
      </c>
      <c r="H245" s="160">
        <v>688</v>
      </c>
      <c r="I245" s="161">
        <v>1713</v>
      </c>
      <c r="J245" s="161">
        <v>36404</v>
      </c>
      <c r="K245" s="161">
        <v>49678</v>
      </c>
      <c r="L245" s="161">
        <v>11321</v>
      </c>
      <c r="M245" s="161">
        <v>2635</v>
      </c>
      <c r="N245" s="161">
        <v>67148</v>
      </c>
      <c r="O245" s="161">
        <v>167186</v>
      </c>
    </row>
    <row r="246" spans="1:15" ht="11.25" customHeight="1" x14ac:dyDescent="0.2">
      <c r="A246" s="271"/>
      <c r="B246" s="157" t="s">
        <v>207</v>
      </c>
      <c r="C246" s="158" t="s">
        <v>204</v>
      </c>
      <c r="D246" s="160">
        <v>326</v>
      </c>
      <c r="E246" s="160">
        <v>439</v>
      </c>
      <c r="F246" s="160">
        <v>146</v>
      </c>
      <c r="G246" s="160">
        <v>22</v>
      </c>
      <c r="H246" s="160">
        <v>726</v>
      </c>
      <c r="I246" s="161">
        <v>1659</v>
      </c>
      <c r="J246" s="161">
        <v>57935</v>
      </c>
      <c r="K246" s="161">
        <v>78017</v>
      </c>
      <c r="L246" s="161">
        <v>25946</v>
      </c>
      <c r="M246" s="161">
        <v>3910</v>
      </c>
      <c r="N246" s="161">
        <v>129021</v>
      </c>
      <c r="O246" s="161">
        <v>294829</v>
      </c>
    </row>
    <row r="247" spans="1:15" ht="11.25" customHeight="1" x14ac:dyDescent="0.2">
      <c r="A247" s="271"/>
      <c r="B247" s="157" t="s">
        <v>208</v>
      </c>
      <c r="C247" s="158" t="s">
        <v>203</v>
      </c>
      <c r="D247" s="161">
        <v>6540</v>
      </c>
      <c r="E247" s="161">
        <v>8313</v>
      </c>
      <c r="F247" s="161">
        <v>1356</v>
      </c>
      <c r="G247" s="160">
        <v>457</v>
      </c>
      <c r="H247" s="161">
        <v>9853</v>
      </c>
      <c r="I247" s="161">
        <v>26519</v>
      </c>
      <c r="J247" s="161">
        <v>584581</v>
      </c>
      <c r="K247" s="161">
        <v>743061</v>
      </c>
      <c r="L247" s="161">
        <v>121207</v>
      </c>
      <c r="M247" s="161">
        <v>40849</v>
      </c>
      <c r="N247" s="161">
        <v>880715</v>
      </c>
      <c r="O247" s="161">
        <v>2370413</v>
      </c>
    </row>
    <row r="248" spans="1:15" ht="11.25" customHeight="1" x14ac:dyDescent="0.2">
      <c r="A248" s="271"/>
      <c r="B248" s="157" t="s">
        <v>209</v>
      </c>
      <c r="C248" s="158" t="s">
        <v>204</v>
      </c>
      <c r="D248" s="161">
        <v>6413</v>
      </c>
      <c r="E248" s="161">
        <v>7421</v>
      </c>
      <c r="F248" s="161">
        <v>1497</v>
      </c>
      <c r="G248" s="160">
        <v>347</v>
      </c>
      <c r="H248" s="161">
        <v>11117</v>
      </c>
      <c r="I248" s="161">
        <v>26795</v>
      </c>
      <c r="J248" s="161">
        <v>1144280</v>
      </c>
      <c r="K248" s="161">
        <v>1324139</v>
      </c>
      <c r="L248" s="161">
        <v>267112</v>
      </c>
      <c r="M248" s="161">
        <v>61916</v>
      </c>
      <c r="N248" s="161">
        <v>1983621</v>
      </c>
      <c r="O248" s="161">
        <v>4781068</v>
      </c>
    </row>
    <row r="249" spans="1:15" ht="11.25" customHeight="1" x14ac:dyDescent="0.2">
      <c r="A249" s="271"/>
      <c r="B249" s="157" t="s">
        <v>210</v>
      </c>
      <c r="C249" s="158" t="s">
        <v>203</v>
      </c>
      <c r="D249" s="161">
        <v>1354</v>
      </c>
      <c r="E249" s="161">
        <v>2786</v>
      </c>
      <c r="F249" s="160">
        <v>281</v>
      </c>
      <c r="G249" s="160">
        <v>91</v>
      </c>
      <c r="H249" s="161">
        <v>3089</v>
      </c>
      <c r="I249" s="161">
        <v>7601</v>
      </c>
      <c r="J249" s="161">
        <v>216395</v>
      </c>
      <c r="K249" s="161">
        <v>445257</v>
      </c>
      <c r="L249" s="161">
        <v>44909</v>
      </c>
      <c r="M249" s="161">
        <v>14544</v>
      </c>
      <c r="N249" s="161">
        <v>493682</v>
      </c>
      <c r="O249" s="161">
        <v>1214787</v>
      </c>
    </row>
    <row r="250" spans="1:15" ht="11.25" customHeight="1" x14ac:dyDescent="0.2">
      <c r="A250" s="271"/>
      <c r="B250" s="157" t="s">
        <v>211</v>
      </c>
      <c r="C250" s="158" t="s">
        <v>204</v>
      </c>
      <c r="D250" s="161">
        <v>3398</v>
      </c>
      <c r="E250" s="161">
        <v>6640</v>
      </c>
      <c r="F250" s="160">
        <v>765</v>
      </c>
      <c r="G250" s="160">
        <v>192</v>
      </c>
      <c r="H250" s="161">
        <v>7444</v>
      </c>
      <c r="I250" s="161">
        <v>18439</v>
      </c>
      <c r="J250" s="161">
        <v>672496</v>
      </c>
      <c r="K250" s="161">
        <v>1314119</v>
      </c>
      <c r="L250" s="161">
        <v>151401</v>
      </c>
      <c r="M250" s="161">
        <v>37999</v>
      </c>
      <c r="N250" s="161">
        <v>1473238</v>
      </c>
      <c r="O250" s="161">
        <v>3649253</v>
      </c>
    </row>
    <row r="251" spans="1:15" ht="11.25" customHeight="1" x14ac:dyDescent="0.2">
      <c r="A251" s="272"/>
      <c r="B251" s="273" t="s">
        <v>201</v>
      </c>
      <c r="C251" s="273"/>
      <c r="D251" s="161">
        <v>25718</v>
      </c>
      <c r="E251" s="161">
        <v>31736</v>
      </c>
      <c r="F251" s="161">
        <v>5353</v>
      </c>
      <c r="G251" s="161">
        <v>1437</v>
      </c>
      <c r="H251" s="161">
        <v>44793</v>
      </c>
      <c r="I251" s="163">
        <v>109037</v>
      </c>
      <c r="J251" s="161">
        <v>5226077</v>
      </c>
      <c r="K251" s="161">
        <v>5811020</v>
      </c>
      <c r="L251" s="161">
        <v>1013160</v>
      </c>
      <c r="M251" s="161">
        <v>262855</v>
      </c>
      <c r="N251" s="161">
        <v>8925508</v>
      </c>
      <c r="O251" s="165">
        <v>21238620</v>
      </c>
    </row>
    <row r="252" spans="1:15" ht="11.25" customHeight="1" x14ac:dyDescent="0.2">
      <c r="A252" s="270" t="s">
        <v>57</v>
      </c>
      <c r="B252" s="157" t="s">
        <v>202</v>
      </c>
      <c r="C252" s="158" t="s">
        <v>203</v>
      </c>
      <c r="D252" s="159"/>
      <c r="E252" s="159"/>
      <c r="F252" s="160">
        <v>36</v>
      </c>
      <c r="G252" s="159"/>
      <c r="H252" s="160">
        <v>29</v>
      </c>
      <c r="I252" s="160">
        <v>65</v>
      </c>
      <c r="J252" s="159"/>
      <c r="K252" s="159"/>
      <c r="L252" s="161">
        <v>15659</v>
      </c>
      <c r="M252" s="159"/>
      <c r="N252" s="161">
        <v>12615</v>
      </c>
      <c r="O252" s="161">
        <v>28274</v>
      </c>
    </row>
    <row r="253" spans="1:15" ht="11.25" customHeight="1" x14ac:dyDescent="0.2">
      <c r="A253" s="271"/>
      <c r="B253" s="157" t="s">
        <v>202</v>
      </c>
      <c r="C253" s="158" t="s">
        <v>204</v>
      </c>
      <c r="D253" s="159"/>
      <c r="E253" s="159"/>
      <c r="F253" s="160">
        <v>26</v>
      </c>
      <c r="G253" s="159"/>
      <c r="H253" s="160">
        <v>21</v>
      </c>
      <c r="I253" s="160">
        <v>47</v>
      </c>
      <c r="J253" s="159"/>
      <c r="K253" s="159"/>
      <c r="L253" s="161">
        <v>10970</v>
      </c>
      <c r="M253" s="159"/>
      <c r="N253" s="161">
        <v>8860</v>
      </c>
      <c r="O253" s="161">
        <v>19830</v>
      </c>
    </row>
    <row r="254" spans="1:15" ht="11.25" customHeight="1" x14ac:dyDescent="0.2">
      <c r="A254" s="271"/>
      <c r="B254" s="157" t="s">
        <v>205</v>
      </c>
      <c r="C254" s="158" t="s">
        <v>203</v>
      </c>
      <c r="D254" s="160">
        <v>3</v>
      </c>
      <c r="E254" s="160">
        <v>2</v>
      </c>
      <c r="F254" s="160">
        <v>296</v>
      </c>
      <c r="G254" s="160">
        <v>10</v>
      </c>
      <c r="H254" s="160">
        <v>340</v>
      </c>
      <c r="I254" s="160">
        <v>651</v>
      </c>
      <c r="J254" s="161">
        <v>1298</v>
      </c>
      <c r="K254" s="160">
        <v>865</v>
      </c>
      <c r="L254" s="161">
        <v>128080</v>
      </c>
      <c r="M254" s="161">
        <v>4327</v>
      </c>
      <c r="N254" s="161">
        <v>147119</v>
      </c>
      <c r="O254" s="161">
        <v>281689</v>
      </c>
    </row>
    <row r="255" spans="1:15" ht="11.25" customHeight="1" x14ac:dyDescent="0.2">
      <c r="A255" s="271"/>
      <c r="B255" s="157" t="s">
        <v>205</v>
      </c>
      <c r="C255" s="158" t="s">
        <v>204</v>
      </c>
      <c r="D255" s="160">
        <v>1</v>
      </c>
      <c r="E255" s="160">
        <v>2</v>
      </c>
      <c r="F255" s="160">
        <v>256</v>
      </c>
      <c r="G255" s="160">
        <v>5</v>
      </c>
      <c r="H255" s="160">
        <v>323</v>
      </c>
      <c r="I255" s="160">
        <v>587</v>
      </c>
      <c r="J255" s="160">
        <v>422</v>
      </c>
      <c r="K255" s="160">
        <v>844</v>
      </c>
      <c r="L255" s="161">
        <v>107999</v>
      </c>
      <c r="M255" s="161">
        <v>2109</v>
      </c>
      <c r="N255" s="161">
        <v>136265</v>
      </c>
      <c r="O255" s="161">
        <v>247639</v>
      </c>
    </row>
    <row r="256" spans="1:15" ht="11.25" customHeight="1" x14ac:dyDescent="0.2">
      <c r="A256" s="271"/>
      <c r="B256" s="157" t="s">
        <v>206</v>
      </c>
      <c r="C256" s="158" t="s">
        <v>203</v>
      </c>
      <c r="D256" s="160">
        <v>6</v>
      </c>
      <c r="E256" s="160">
        <v>10</v>
      </c>
      <c r="F256" s="160">
        <v>587</v>
      </c>
      <c r="G256" s="160">
        <v>9</v>
      </c>
      <c r="H256" s="161">
        <v>1560</v>
      </c>
      <c r="I256" s="161">
        <v>2172</v>
      </c>
      <c r="J256" s="161">
        <v>1704</v>
      </c>
      <c r="K256" s="161">
        <v>2840</v>
      </c>
      <c r="L256" s="161">
        <v>166729</v>
      </c>
      <c r="M256" s="161">
        <v>2556</v>
      </c>
      <c r="N256" s="161">
        <v>443096</v>
      </c>
      <c r="O256" s="161">
        <v>616925</v>
      </c>
    </row>
    <row r="257" spans="1:15" ht="11.25" customHeight="1" x14ac:dyDescent="0.2">
      <c r="A257" s="271"/>
      <c r="B257" s="157" t="s">
        <v>206</v>
      </c>
      <c r="C257" s="158" t="s">
        <v>204</v>
      </c>
      <c r="D257" s="160">
        <v>4</v>
      </c>
      <c r="E257" s="160">
        <v>7</v>
      </c>
      <c r="F257" s="160">
        <v>587</v>
      </c>
      <c r="G257" s="160">
        <v>11</v>
      </c>
      <c r="H257" s="161">
        <v>1408</v>
      </c>
      <c r="I257" s="161">
        <v>2017</v>
      </c>
      <c r="J257" s="161">
        <v>1197</v>
      </c>
      <c r="K257" s="161">
        <v>2095</v>
      </c>
      <c r="L257" s="161">
        <v>175697</v>
      </c>
      <c r="M257" s="161">
        <v>3292</v>
      </c>
      <c r="N257" s="161">
        <v>421433</v>
      </c>
      <c r="O257" s="161">
        <v>603714</v>
      </c>
    </row>
    <row r="258" spans="1:15" ht="11.25" customHeight="1" x14ac:dyDescent="0.2">
      <c r="A258" s="271"/>
      <c r="B258" s="157" t="s">
        <v>207</v>
      </c>
      <c r="C258" s="158" t="s">
        <v>203</v>
      </c>
      <c r="D258" s="159"/>
      <c r="E258" s="160">
        <v>3</v>
      </c>
      <c r="F258" s="160">
        <v>123</v>
      </c>
      <c r="G258" s="159"/>
      <c r="H258" s="160">
        <v>243</v>
      </c>
      <c r="I258" s="160">
        <v>369</v>
      </c>
      <c r="J258" s="159"/>
      <c r="K258" s="160">
        <v>293</v>
      </c>
      <c r="L258" s="161">
        <v>12005</v>
      </c>
      <c r="M258" s="159"/>
      <c r="N258" s="161">
        <v>23717</v>
      </c>
      <c r="O258" s="161">
        <v>36015</v>
      </c>
    </row>
    <row r="259" spans="1:15" ht="11.25" customHeight="1" x14ac:dyDescent="0.2">
      <c r="A259" s="271"/>
      <c r="B259" s="157" t="s">
        <v>207</v>
      </c>
      <c r="C259" s="158" t="s">
        <v>204</v>
      </c>
      <c r="D259" s="160">
        <v>1</v>
      </c>
      <c r="E259" s="160">
        <v>1</v>
      </c>
      <c r="F259" s="160">
        <v>67</v>
      </c>
      <c r="G259" s="159"/>
      <c r="H259" s="160">
        <v>197</v>
      </c>
      <c r="I259" s="160">
        <v>266</v>
      </c>
      <c r="J259" s="160">
        <v>178</v>
      </c>
      <c r="K259" s="160">
        <v>178</v>
      </c>
      <c r="L259" s="161">
        <v>11907</v>
      </c>
      <c r="M259" s="159"/>
      <c r="N259" s="161">
        <v>35010</v>
      </c>
      <c r="O259" s="161">
        <v>47273</v>
      </c>
    </row>
    <row r="260" spans="1:15" ht="11.25" customHeight="1" x14ac:dyDescent="0.2">
      <c r="A260" s="271"/>
      <c r="B260" s="157" t="s">
        <v>208</v>
      </c>
      <c r="C260" s="158" t="s">
        <v>203</v>
      </c>
      <c r="D260" s="160">
        <v>6</v>
      </c>
      <c r="E260" s="160">
        <v>70</v>
      </c>
      <c r="F260" s="161">
        <v>1978</v>
      </c>
      <c r="G260" s="160">
        <v>24</v>
      </c>
      <c r="H260" s="161">
        <v>3287</v>
      </c>
      <c r="I260" s="161">
        <v>5365</v>
      </c>
      <c r="J260" s="160">
        <v>536</v>
      </c>
      <c r="K260" s="161">
        <v>6257</v>
      </c>
      <c r="L260" s="161">
        <v>176804</v>
      </c>
      <c r="M260" s="161">
        <v>2145</v>
      </c>
      <c r="N260" s="161">
        <v>293810</v>
      </c>
      <c r="O260" s="161">
        <v>479552</v>
      </c>
    </row>
    <row r="261" spans="1:15" ht="11.25" customHeight="1" x14ac:dyDescent="0.2">
      <c r="A261" s="271"/>
      <c r="B261" s="157" t="s">
        <v>209</v>
      </c>
      <c r="C261" s="158" t="s">
        <v>204</v>
      </c>
      <c r="D261" s="160">
        <v>12</v>
      </c>
      <c r="E261" s="160">
        <v>33</v>
      </c>
      <c r="F261" s="161">
        <v>2008</v>
      </c>
      <c r="G261" s="160">
        <v>29</v>
      </c>
      <c r="H261" s="161">
        <v>2940</v>
      </c>
      <c r="I261" s="161">
        <v>5022</v>
      </c>
      <c r="J261" s="161">
        <v>2141</v>
      </c>
      <c r="K261" s="161">
        <v>5888</v>
      </c>
      <c r="L261" s="161">
        <v>358290</v>
      </c>
      <c r="M261" s="161">
        <v>5175</v>
      </c>
      <c r="N261" s="161">
        <v>524588</v>
      </c>
      <c r="O261" s="161">
        <v>896082</v>
      </c>
    </row>
    <row r="262" spans="1:15" ht="11.25" customHeight="1" x14ac:dyDescent="0.2">
      <c r="A262" s="271"/>
      <c r="B262" s="157" t="s">
        <v>210</v>
      </c>
      <c r="C262" s="158" t="s">
        <v>203</v>
      </c>
      <c r="D262" s="159"/>
      <c r="E262" s="160">
        <v>10</v>
      </c>
      <c r="F262" s="160">
        <v>718</v>
      </c>
      <c r="G262" s="160">
        <v>2</v>
      </c>
      <c r="H262" s="161">
        <v>1203</v>
      </c>
      <c r="I262" s="161">
        <v>1933</v>
      </c>
      <c r="J262" s="159"/>
      <c r="K262" s="161">
        <v>1598</v>
      </c>
      <c r="L262" s="161">
        <v>114750</v>
      </c>
      <c r="M262" s="160">
        <v>320</v>
      </c>
      <c r="N262" s="161">
        <v>192263</v>
      </c>
      <c r="O262" s="161">
        <v>308931</v>
      </c>
    </row>
    <row r="263" spans="1:15" ht="11.25" customHeight="1" x14ac:dyDescent="0.2">
      <c r="A263" s="271"/>
      <c r="B263" s="157" t="s">
        <v>211</v>
      </c>
      <c r="C263" s="158" t="s">
        <v>204</v>
      </c>
      <c r="D263" s="160">
        <v>5</v>
      </c>
      <c r="E263" s="160">
        <v>9</v>
      </c>
      <c r="F263" s="161">
        <v>1675</v>
      </c>
      <c r="G263" s="160">
        <v>5</v>
      </c>
      <c r="H263" s="161">
        <v>3147</v>
      </c>
      <c r="I263" s="161">
        <v>4841</v>
      </c>
      <c r="J263" s="160">
        <v>990</v>
      </c>
      <c r="K263" s="161">
        <v>1781</v>
      </c>
      <c r="L263" s="161">
        <v>331498</v>
      </c>
      <c r="M263" s="160">
        <v>990</v>
      </c>
      <c r="N263" s="161">
        <v>622821</v>
      </c>
      <c r="O263" s="161">
        <v>958080</v>
      </c>
    </row>
    <row r="264" spans="1:15" ht="11.25" customHeight="1" x14ac:dyDescent="0.2">
      <c r="A264" s="272"/>
      <c r="B264" s="273" t="s">
        <v>201</v>
      </c>
      <c r="C264" s="273"/>
      <c r="D264" s="160">
        <v>38</v>
      </c>
      <c r="E264" s="160">
        <v>147</v>
      </c>
      <c r="F264" s="161">
        <v>8357</v>
      </c>
      <c r="G264" s="160">
        <v>95</v>
      </c>
      <c r="H264" s="161">
        <v>14698</v>
      </c>
      <c r="I264" s="163">
        <v>23335</v>
      </c>
      <c r="J264" s="161">
        <v>8466</v>
      </c>
      <c r="K264" s="161">
        <v>22639</v>
      </c>
      <c r="L264" s="161">
        <v>1610388</v>
      </c>
      <c r="M264" s="161">
        <v>20914</v>
      </c>
      <c r="N264" s="161">
        <v>2861597</v>
      </c>
      <c r="O264" s="165">
        <v>4524004</v>
      </c>
    </row>
    <row r="265" spans="1:15" ht="11.25" customHeight="1" x14ac:dyDescent="0.2">
      <c r="A265" s="270" t="s">
        <v>58</v>
      </c>
      <c r="B265" s="157" t="s">
        <v>202</v>
      </c>
      <c r="C265" s="158" t="s">
        <v>203</v>
      </c>
      <c r="D265" s="159"/>
      <c r="E265" s="160">
        <v>14</v>
      </c>
      <c r="F265" s="160">
        <v>5</v>
      </c>
      <c r="G265" s="159"/>
      <c r="H265" s="159"/>
      <c r="I265" s="160">
        <v>19</v>
      </c>
      <c r="J265" s="159"/>
      <c r="K265" s="161">
        <v>6090</v>
      </c>
      <c r="L265" s="161">
        <v>2175</v>
      </c>
      <c r="M265" s="159"/>
      <c r="N265" s="159"/>
      <c r="O265" s="161">
        <v>8265</v>
      </c>
    </row>
    <row r="266" spans="1:15" ht="11.25" customHeight="1" x14ac:dyDescent="0.2">
      <c r="A266" s="271"/>
      <c r="B266" s="157" t="s">
        <v>202</v>
      </c>
      <c r="C266" s="158" t="s">
        <v>204</v>
      </c>
      <c r="D266" s="159"/>
      <c r="E266" s="160">
        <v>20</v>
      </c>
      <c r="F266" s="160">
        <v>6</v>
      </c>
      <c r="G266" s="159"/>
      <c r="H266" s="159"/>
      <c r="I266" s="160">
        <v>26</v>
      </c>
      <c r="J266" s="159"/>
      <c r="K266" s="161">
        <v>8439</v>
      </c>
      <c r="L266" s="161">
        <v>2532</v>
      </c>
      <c r="M266" s="159"/>
      <c r="N266" s="159"/>
      <c r="O266" s="161">
        <v>10971</v>
      </c>
    </row>
    <row r="267" spans="1:15" ht="11.25" customHeight="1" x14ac:dyDescent="0.2">
      <c r="A267" s="271"/>
      <c r="B267" s="157" t="s">
        <v>205</v>
      </c>
      <c r="C267" s="158" t="s">
        <v>203</v>
      </c>
      <c r="D267" s="160">
        <v>7</v>
      </c>
      <c r="E267" s="160">
        <v>393</v>
      </c>
      <c r="F267" s="160">
        <v>54</v>
      </c>
      <c r="G267" s="159"/>
      <c r="H267" s="159"/>
      <c r="I267" s="160">
        <v>454</v>
      </c>
      <c r="J267" s="161">
        <v>3029</v>
      </c>
      <c r="K267" s="161">
        <v>170053</v>
      </c>
      <c r="L267" s="161">
        <v>23366</v>
      </c>
      <c r="M267" s="159"/>
      <c r="N267" s="159"/>
      <c r="O267" s="161">
        <v>196448</v>
      </c>
    </row>
    <row r="268" spans="1:15" ht="11.25" customHeight="1" x14ac:dyDescent="0.2">
      <c r="A268" s="271"/>
      <c r="B268" s="157" t="s">
        <v>205</v>
      </c>
      <c r="C268" s="158" t="s">
        <v>204</v>
      </c>
      <c r="D268" s="160">
        <v>5</v>
      </c>
      <c r="E268" s="160">
        <v>388</v>
      </c>
      <c r="F268" s="160">
        <v>51</v>
      </c>
      <c r="G268" s="160">
        <v>1</v>
      </c>
      <c r="H268" s="159"/>
      <c r="I268" s="160">
        <v>445</v>
      </c>
      <c r="J268" s="161">
        <v>2109</v>
      </c>
      <c r="K268" s="161">
        <v>163686</v>
      </c>
      <c r="L268" s="161">
        <v>21515</v>
      </c>
      <c r="M268" s="160">
        <v>422</v>
      </c>
      <c r="N268" s="159"/>
      <c r="O268" s="161">
        <v>187732</v>
      </c>
    </row>
    <row r="269" spans="1:15" ht="11.25" customHeight="1" x14ac:dyDescent="0.2">
      <c r="A269" s="271"/>
      <c r="B269" s="157" t="s">
        <v>206</v>
      </c>
      <c r="C269" s="158" t="s">
        <v>203</v>
      </c>
      <c r="D269" s="160">
        <v>12</v>
      </c>
      <c r="E269" s="161">
        <v>1676</v>
      </c>
      <c r="F269" s="160">
        <v>196</v>
      </c>
      <c r="G269" s="160">
        <v>3</v>
      </c>
      <c r="H269" s="160">
        <v>2</v>
      </c>
      <c r="I269" s="161">
        <v>1889</v>
      </c>
      <c r="J269" s="161">
        <v>3408</v>
      </c>
      <c r="K269" s="161">
        <v>476044</v>
      </c>
      <c r="L269" s="161">
        <v>55671</v>
      </c>
      <c r="M269" s="160">
        <v>852</v>
      </c>
      <c r="N269" s="160">
        <v>568</v>
      </c>
      <c r="O269" s="161">
        <v>536543</v>
      </c>
    </row>
    <row r="270" spans="1:15" ht="11.25" customHeight="1" x14ac:dyDescent="0.2">
      <c r="A270" s="271"/>
      <c r="B270" s="157" t="s">
        <v>206</v>
      </c>
      <c r="C270" s="158" t="s">
        <v>204</v>
      </c>
      <c r="D270" s="160">
        <v>19</v>
      </c>
      <c r="E270" s="161">
        <v>1571</v>
      </c>
      <c r="F270" s="160">
        <v>176</v>
      </c>
      <c r="G270" s="160">
        <v>2</v>
      </c>
      <c r="H270" s="160">
        <v>1</v>
      </c>
      <c r="I270" s="161">
        <v>1769</v>
      </c>
      <c r="J270" s="161">
        <v>5687</v>
      </c>
      <c r="K270" s="161">
        <v>470221</v>
      </c>
      <c r="L270" s="161">
        <v>52679</v>
      </c>
      <c r="M270" s="160">
        <v>599</v>
      </c>
      <c r="N270" s="160">
        <v>299</v>
      </c>
      <c r="O270" s="161">
        <v>529485</v>
      </c>
    </row>
    <row r="271" spans="1:15" ht="11.25" customHeight="1" x14ac:dyDescent="0.2">
      <c r="A271" s="271"/>
      <c r="B271" s="157" t="s">
        <v>207</v>
      </c>
      <c r="C271" s="158" t="s">
        <v>203</v>
      </c>
      <c r="D271" s="160">
        <v>5</v>
      </c>
      <c r="E271" s="160">
        <v>308</v>
      </c>
      <c r="F271" s="160">
        <v>44</v>
      </c>
      <c r="G271" s="160">
        <v>1</v>
      </c>
      <c r="H271" s="160">
        <v>2</v>
      </c>
      <c r="I271" s="160">
        <v>360</v>
      </c>
      <c r="J271" s="160">
        <v>488</v>
      </c>
      <c r="K271" s="161">
        <v>30060</v>
      </c>
      <c r="L271" s="161">
        <v>4294</v>
      </c>
      <c r="M271" s="160">
        <v>98</v>
      </c>
      <c r="N271" s="160">
        <v>195</v>
      </c>
      <c r="O271" s="161">
        <v>35135</v>
      </c>
    </row>
    <row r="272" spans="1:15" ht="11.25" customHeight="1" x14ac:dyDescent="0.2">
      <c r="A272" s="271"/>
      <c r="B272" s="157" t="s">
        <v>207</v>
      </c>
      <c r="C272" s="158" t="s">
        <v>204</v>
      </c>
      <c r="D272" s="160">
        <v>4</v>
      </c>
      <c r="E272" s="160">
        <v>203</v>
      </c>
      <c r="F272" s="160">
        <v>22</v>
      </c>
      <c r="G272" s="160">
        <v>1</v>
      </c>
      <c r="H272" s="159"/>
      <c r="I272" s="160">
        <v>230</v>
      </c>
      <c r="J272" s="160">
        <v>711</v>
      </c>
      <c r="K272" s="161">
        <v>36076</v>
      </c>
      <c r="L272" s="161">
        <v>3910</v>
      </c>
      <c r="M272" s="160">
        <v>178</v>
      </c>
      <c r="N272" s="159"/>
      <c r="O272" s="161">
        <v>40875</v>
      </c>
    </row>
    <row r="273" spans="1:15" ht="11.25" customHeight="1" x14ac:dyDescent="0.2">
      <c r="A273" s="271"/>
      <c r="B273" s="157" t="s">
        <v>208</v>
      </c>
      <c r="C273" s="158" t="s">
        <v>203</v>
      </c>
      <c r="D273" s="160">
        <v>118</v>
      </c>
      <c r="E273" s="161">
        <v>4801</v>
      </c>
      <c r="F273" s="160">
        <v>522</v>
      </c>
      <c r="G273" s="160">
        <v>41</v>
      </c>
      <c r="H273" s="160">
        <v>6</v>
      </c>
      <c r="I273" s="161">
        <v>5488</v>
      </c>
      <c r="J273" s="161">
        <v>10547</v>
      </c>
      <c r="K273" s="161">
        <v>429140</v>
      </c>
      <c r="L273" s="161">
        <v>46659</v>
      </c>
      <c r="M273" s="161">
        <v>3665</v>
      </c>
      <c r="N273" s="160">
        <v>536</v>
      </c>
      <c r="O273" s="161">
        <v>490547</v>
      </c>
    </row>
    <row r="274" spans="1:15" ht="11.25" customHeight="1" x14ac:dyDescent="0.2">
      <c r="A274" s="271"/>
      <c r="B274" s="157" t="s">
        <v>209</v>
      </c>
      <c r="C274" s="158" t="s">
        <v>204</v>
      </c>
      <c r="D274" s="160">
        <v>63</v>
      </c>
      <c r="E274" s="161">
        <v>4278</v>
      </c>
      <c r="F274" s="160">
        <v>402</v>
      </c>
      <c r="G274" s="160">
        <v>16</v>
      </c>
      <c r="H274" s="160">
        <v>12</v>
      </c>
      <c r="I274" s="161">
        <v>4771</v>
      </c>
      <c r="J274" s="161">
        <v>11241</v>
      </c>
      <c r="K274" s="161">
        <v>763329</v>
      </c>
      <c r="L274" s="161">
        <v>71729</v>
      </c>
      <c r="M274" s="161">
        <v>2855</v>
      </c>
      <c r="N274" s="161">
        <v>2141</v>
      </c>
      <c r="O274" s="161">
        <v>851295</v>
      </c>
    </row>
    <row r="275" spans="1:15" ht="11.25" customHeight="1" x14ac:dyDescent="0.2">
      <c r="A275" s="271"/>
      <c r="B275" s="157" t="s">
        <v>210</v>
      </c>
      <c r="C275" s="158" t="s">
        <v>203</v>
      </c>
      <c r="D275" s="160">
        <v>8</v>
      </c>
      <c r="E275" s="161">
        <v>1433</v>
      </c>
      <c r="F275" s="160">
        <v>108</v>
      </c>
      <c r="G275" s="160">
        <v>2</v>
      </c>
      <c r="H275" s="160">
        <v>3</v>
      </c>
      <c r="I275" s="161">
        <v>1554</v>
      </c>
      <c r="J275" s="161">
        <v>1279</v>
      </c>
      <c r="K275" s="161">
        <v>229021</v>
      </c>
      <c r="L275" s="161">
        <v>17260</v>
      </c>
      <c r="M275" s="160">
        <v>320</v>
      </c>
      <c r="N275" s="160">
        <v>479</v>
      </c>
      <c r="O275" s="161">
        <v>248359</v>
      </c>
    </row>
    <row r="276" spans="1:15" ht="11.25" customHeight="1" x14ac:dyDescent="0.2">
      <c r="A276" s="271"/>
      <c r="B276" s="157" t="s">
        <v>211</v>
      </c>
      <c r="C276" s="158" t="s">
        <v>204</v>
      </c>
      <c r="D276" s="160">
        <v>21</v>
      </c>
      <c r="E276" s="161">
        <v>3346</v>
      </c>
      <c r="F276" s="160">
        <v>211</v>
      </c>
      <c r="G276" s="160">
        <v>12</v>
      </c>
      <c r="H276" s="160">
        <v>8</v>
      </c>
      <c r="I276" s="161">
        <v>3598</v>
      </c>
      <c r="J276" s="161">
        <v>4156</v>
      </c>
      <c r="K276" s="161">
        <v>662205</v>
      </c>
      <c r="L276" s="161">
        <v>41759</v>
      </c>
      <c r="M276" s="161">
        <v>2375</v>
      </c>
      <c r="N276" s="161">
        <v>1583</v>
      </c>
      <c r="O276" s="161">
        <v>712078</v>
      </c>
    </row>
    <row r="277" spans="1:15" ht="11.25" customHeight="1" x14ac:dyDescent="0.2">
      <c r="A277" s="272"/>
      <c r="B277" s="273" t="s">
        <v>201</v>
      </c>
      <c r="C277" s="273"/>
      <c r="D277" s="160">
        <v>262</v>
      </c>
      <c r="E277" s="161">
        <v>18431</v>
      </c>
      <c r="F277" s="161">
        <v>1797</v>
      </c>
      <c r="G277" s="160">
        <v>79</v>
      </c>
      <c r="H277" s="160">
        <v>34</v>
      </c>
      <c r="I277" s="163">
        <v>20603</v>
      </c>
      <c r="J277" s="161">
        <v>42655</v>
      </c>
      <c r="K277" s="161">
        <v>3444364</v>
      </c>
      <c r="L277" s="161">
        <v>343549</v>
      </c>
      <c r="M277" s="161">
        <v>11364</v>
      </c>
      <c r="N277" s="161">
        <v>5801</v>
      </c>
      <c r="O277" s="165">
        <v>3847733</v>
      </c>
    </row>
    <row r="278" spans="1:15" ht="11.25" customHeight="1" x14ac:dyDescent="0.2">
      <c r="A278" s="270" t="s">
        <v>59</v>
      </c>
      <c r="B278" s="157" t="s">
        <v>202</v>
      </c>
      <c r="C278" s="158" t="s">
        <v>203</v>
      </c>
      <c r="D278" s="160">
        <v>1</v>
      </c>
      <c r="E278" s="160">
        <v>3</v>
      </c>
      <c r="F278" s="160">
        <v>34</v>
      </c>
      <c r="G278" s="160">
        <v>5</v>
      </c>
      <c r="H278" s="159"/>
      <c r="I278" s="160">
        <v>43</v>
      </c>
      <c r="J278" s="160">
        <v>435</v>
      </c>
      <c r="K278" s="161">
        <v>1305</v>
      </c>
      <c r="L278" s="161">
        <v>14789</v>
      </c>
      <c r="M278" s="161">
        <v>2175</v>
      </c>
      <c r="N278" s="159"/>
      <c r="O278" s="161">
        <v>18704</v>
      </c>
    </row>
    <row r="279" spans="1:15" ht="11.25" customHeight="1" x14ac:dyDescent="0.2">
      <c r="A279" s="271"/>
      <c r="B279" s="157" t="s">
        <v>202</v>
      </c>
      <c r="C279" s="158" t="s">
        <v>204</v>
      </c>
      <c r="D279" s="160">
        <v>1</v>
      </c>
      <c r="E279" s="160">
        <v>7</v>
      </c>
      <c r="F279" s="160">
        <v>20</v>
      </c>
      <c r="G279" s="160">
        <v>12</v>
      </c>
      <c r="H279" s="159"/>
      <c r="I279" s="160">
        <v>40</v>
      </c>
      <c r="J279" s="160">
        <v>422</v>
      </c>
      <c r="K279" s="161">
        <v>2953</v>
      </c>
      <c r="L279" s="161">
        <v>8439</v>
      </c>
      <c r="M279" s="161">
        <v>5063</v>
      </c>
      <c r="N279" s="159"/>
      <c r="O279" s="161">
        <v>16877</v>
      </c>
    </row>
    <row r="280" spans="1:15" ht="11.25" customHeight="1" x14ac:dyDescent="0.2">
      <c r="A280" s="271"/>
      <c r="B280" s="157" t="s">
        <v>205</v>
      </c>
      <c r="C280" s="158" t="s">
        <v>203</v>
      </c>
      <c r="D280" s="160">
        <v>13</v>
      </c>
      <c r="E280" s="160">
        <v>6</v>
      </c>
      <c r="F280" s="160">
        <v>268</v>
      </c>
      <c r="G280" s="160">
        <v>277</v>
      </c>
      <c r="H280" s="160">
        <v>36</v>
      </c>
      <c r="I280" s="160">
        <v>600</v>
      </c>
      <c r="J280" s="161">
        <v>5625</v>
      </c>
      <c r="K280" s="161">
        <v>2596</v>
      </c>
      <c r="L280" s="161">
        <v>115965</v>
      </c>
      <c r="M280" s="161">
        <v>119859</v>
      </c>
      <c r="N280" s="161">
        <v>15577</v>
      </c>
      <c r="O280" s="161">
        <v>259622</v>
      </c>
    </row>
    <row r="281" spans="1:15" ht="11.25" customHeight="1" x14ac:dyDescent="0.2">
      <c r="A281" s="271"/>
      <c r="B281" s="157" t="s">
        <v>205</v>
      </c>
      <c r="C281" s="158" t="s">
        <v>204</v>
      </c>
      <c r="D281" s="160">
        <v>14</v>
      </c>
      <c r="E281" s="160">
        <v>7</v>
      </c>
      <c r="F281" s="160">
        <v>276</v>
      </c>
      <c r="G281" s="160">
        <v>251</v>
      </c>
      <c r="H281" s="160">
        <v>19</v>
      </c>
      <c r="I281" s="160">
        <v>567</v>
      </c>
      <c r="J281" s="161">
        <v>5906</v>
      </c>
      <c r="K281" s="161">
        <v>2953</v>
      </c>
      <c r="L281" s="161">
        <v>116437</v>
      </c>
      <c r="M281" s="161">
        <v>105890</v>
      </c>
      <c r="N281" s="161">
        <v>8016</v>
      </c>
      <c r="O281" s="161">
        <v>239202</v>
      </c>
    </row>
    <row r="282" spans="1:15" ht="11.25" customHeight="1" x14ac:dyDescent="0.2">
      <c r="A282" s="271"/>
      <c r="B282" s="157" t="s">
        <v>206</v>
      </c>
      <c r="C282" s="158" t="s">
        <v>203</v>
      </c>
      <c r="D282" s="160">
        <v>26</v>
      </c>
      <c r="E282" s="160">
        <v>16</v>
      </c>
      <c r="F282" s="161">
        <v>1075</v>
      </c>
      <c r="G282" s="160">
        <v>835</v>
      </c>
      <c r="H282" s="160">
        <v>159</v>
      </c>
      <c r="I282" s="161">
        <v>2111</v>
      </c>
      <c r="J282" s="161">
        <v>7385</v>
      </c>
      <c r="K282" s="161">
        <v>4545</v>
      </c>
      <c r="L282" s="161">
        <v>305339</v>
      </c>
      <c r="M282" s="161">
        <v>237170</v>
      </c>
      <c r="N282" s="161">
        <v>45162</v>
      </c>
      <c r="O282" s="161">
        <v>599601</v>
      </c>
    </row>
    <row r="283" spans="1:15" ht="11.25" customHeight="1" x14ac:dyDescent="0.2">
      <c r="A283" s="271"/>
      <c r="B283" s="157" t="s">
        <v>206</v>
      </c>
      <c r="C283" s="158" t="s">
        <v>204</v>
      </c>
      <c r="D283" s="160">
        <v>26</v>
      </c>
      <c r="E283" s="160">
        <v>19</v>
      </c>
      <c r="F283" s="160">
        <v>986</v>
      </c>
      <c r="G283" s="160">
        <v>816</v>
      </c>
      <c r="H283" s="160">
        <v>135</v>
      </c>
      <c r="I283" s="161">
        <v>1982</v>
      </c>
      <c r="J283" s="161">
        <v>7782</v>
      </c>
      <c r="K283" s="161">
        <v>5687</v>
      </c>
      <c r="L283" s="161">
        <v>295123</v>
      </c>
      <c r="M283" s="161">
        <v>244240</v>
      </c>
      <c r="N283" s="161">
        <v>40407</v>
      </c>
      <c r="O283" s="161">
        <v>593239</v>
      </c>
    </row>
    <row r="284" spans="1:15" ht="11.25" customHeight="1" x14ac:dyDescent="0.2">
      <c r="A284" s="271"/>
      <c r="B284" s="157" t="s">
        <v>207</v>
      </c>
      <c r="C284" s="158" t="s">
        <v>203</v>
      </c>
      <c r="D284" s="160">
        <v>1</v>
      </c>
      <c r="E284" s="160">
        <v>1</v>
      </c>
      <c r="F284" s="160">
        <v>166</v>
      </c>
      <c r="G284" s="160">
        <v>154</v>
      </c>
      <c r="H284" s="160">
        <v>24</v>
      </c>
      <c r="I284" s="160">
        <v>346</v>
      </c>
      <c r="J284" s="160">
        <v>98</v>
      </c>
      <c r="K284" s="160">
        <v>98</v>
      </c>
      <c r="L284" s="161">
        <v>16201</v>
      </c>
      <c r="M284" s="161">
        <v>15030</v>
      </c>
      <c r="N284" s="161">
        <v>2342</v>
      </c>
      <c r="O284" s="161">
        <v>33769</v>
      </c>
    </row>
    <row r="285" spans="1:15" ht="11.25" customHeight="1" x14ac:dyDescent="0.2">
      <c r="A285" s="271"/>
      <c r="B285" s="157" t="s">
        <v>207</v>
      </c>
      <c r="C285" s="158" t="s">
        <v>204</v>
      </c>
      <c r="D285" s="159"/>
      <c r="E285" s="160">
        <v>7</v>
      </c>
      <c r="F285" s="160">
        <v>83</v>
      </c>
      <c r="G285" s="160">
        <v>89</v>
      </c>
      <c r="H285" s="160">
        <v>15</v>
      </c>
      <c r="I285" s="160">
        <v>194</v>
      </c>
      <c r="J285" s="159"/>
      <c r="K285" s="161">
        <v>1244</v>
      </c>
      <c r="L285" s="161">
        <v>14750</v>
      </c>
      <c r="M285" s="161">
        <v>15817</v>
      </c>
      <c r="N285" s="161">
        <v>2666</v>
      </c>
      <c r="O285" s="161">
        <v>34477</v>
      </c>
    </row>
    <row r="286" spans="1:15" ht="11.25" customHeight="1" x14ac:dyDescent="0.2">
      <c r="A286" s="271"/>
      <c r="B286" s="157" t="s">
        <v>208</v>
      </c>
      <c r="C286" s="158" t="s">
        <v>203</v>
      </c>
      <c r="D286" s="160">
        <v>114</v>
      </c>
      <c r="E286" s="160">
        <v>205</v>
      </c>
      <c r="F286" s="161">
        <v>2744</v>
      </c>
      <c r="G286" s="161">
        <v>2249</v>
      </c>
      <c r="H286" s="160">
        <v>255</v>
      </c>
      <c r="I286" s="161">
        <v>5567</v>
      </c>
      <c r="J286" s="161">
        <v>10190</v>
      </c>
      <c r="K286" s="161">
        <v>18324</v>
      </c>
      <c r="L286" s="161">
        <v>245274</v>
      </c>
      <c r="M286" s="161">
        <v>201028</v>
      </c>
      <c r="N286" s="161">
        <v>22793</v>
      </c>
      <c r="O286" s="161">
        <v>497609</v>
      </c>
    </row>
    <row r="287" spans="1:15" ht="11.25" customHeight="1" x14ac:dyDescent="0.2">
      <c r="A287" s="271"/>
      <c r="B287" s="157" t="s">
        <v>209</v>
      </c>
      <c r="C287" s="158" t="s">
        <v>204</v>
      </c>
      <c r="D287" s="160">
        <v>88</v>
      </c>
      <c r="E287" s="160">
        <v>91</v>
      </c>
      <c r="F287" s="161">
        <v>2528</v>
      </c>
      <c r="G287" s="161">
        <v>1832</v>
      </c>
      <c r="H287" s="160">
        <v>220</v>
      </c>
      <c r="I287" s="161">
        <v>4759</v>
      </c>
      <c r="J287" s="161">
        <v>15702</v>
      </c>
      <c r="K287" s="161">
        <v>16237</v>
      </c>
      <c r="L287" s="161">
        <v>451074</v>
      </c>
      <c r="M287" s="161">
        <v>326886</v>
      </c>
      <c r="N287" s="161">
        <v>39255</v>
      </c>
      <c r="O287" s="161">
        <v>849154</v>
      </c>
    </row>
    <row r="288" spans="1:15" ht="11.25" customHeight="1" x14ac:dyDescent="0.2">
      <c r="A288" s="271"/>
      <c r="B288" s="157" t="s">
        <v>210</v>
      </c>
      <c r="C288" s="158" t="s">
        <v>203</v>
      </c>
      <c r="D288" s="160">
        <v>5</v>
      </c>
      <c r="E288" s="160">
        <v>60</v>
      </c>
      <c r="F288" s="160">
        <v>925</v>
      </c>
      <c r="G288" s="160">
        <v>591</v>
      </c>
      <c r="H288" s="160">
        <v>84</v>
      </c>
      <c r="I288" s="161">
        <v>1665</v>
      </c>
      <c r="J288" s="160">
        <v>799</v>
      </c>
      <c r="K288" s="161">
        <v>9589</v>
      </c>
      <c r="L288" s="161">
        <v>147833</v>
      </c>
      <c r="M288" s="161">
        <v>94453</v>
      </c>
      <c r="N288" s="161">
        <v>13425</v>
      </c>
      <c r="O288" s="161">
        <v>266099</v>
      </c>
    </row>
    <row r="289" spans="1:15" ht="11.25" customHeight="1" x14ac:dyDescent="0.2">
      <c r="A289" s="271"/>
      <c r="B289" s="157" t="s">
        <v>211</v>
      </c>
      <c r="C289" s="158" t="s">
        <v>204</v>
      </c>
      <c r="D289" s="160">
        <v>20</v>
      </c>
      <c r="E289" s="160">
        <v>25</v>
      </c>
      <c r="F289" s="161">
        <v>2031</v>
      </c>
      <c r="G289" s="161">
        <v>1359</v>
      </c>
      <c r="H289" s="160">
        <v>181</v>
      </c>
      <c r="I289" s="161">
        <v>3616</v>
      </c>
      <c r="J289" s="161">
        <v>3958</v>
      </c>
      <c r="K289" s="161">
        <v>4948</v>
      </c>
      <c r="L289" s="161">
        <v>401954</v>
      </c>
      <c r="M289" s="161">
        <v>268959</v>
      </c>
      <c r="N289" s="161">
        <v>35822</v>
      </c>
      <c r="O289" s="161">
        <v>715641</v>
      </c>
    </row>
    <row r="290" spans="1:15" ht="11.25" customHeight="1" x14ac:dyDescent="0.2">
      <c r="A290" s="272"/>
      <c r="B290" s="273" t="s">
        <v>201</v>
      </c>
      <c r="C290" s="273"/>
      <c r="D290" s="160">
        <v>309</v>
      </c>
      <c r="E290" s="160">
        <v>447</v>
      </c>
      <c r="F290" s="161">
        <v>11136</v>
      </c>
      <c r="G290" s="161">
        <v>8470</v>
      </c>
      <c r="H290" s="161">
        <v>1128</v>
      </c>
      <c r="I290" s="163">
        <v>21490</v>
      </c>
      <c r="J290" s="161">
        <v>58302</v>
      </c>
      <c r="K290" s="161">
        <v>70479</v>
      </c>
      <c r="L290" s="161">
        <v>2133178</v>
      </c>
      <c r="M290" s="161">
        <v>1636570</v>
      </c>
      <c r="N290" s="161">
        <v>225465</v>
      </c>
      <c r="O290" s="165">
        <v>4123994</v>
      </c>
    </row>
    <row r="291" spans="1:15" ht="11.25" customHeight="1" x14ac:dyDescent="0.2">
      <c r="A291" s="270" t="s">
        <v>60</v>
      </c>
      <c r="B291" s="157" t="s">
        <v>202</v>
      </c>
      <c r="C291" s="158" t="s">
        <v>203</v>
      </c>
      <c r="D291" s="159"/>
      <c r="E291" s="159"/>
      <c r="F291" s="160">
        <v>29</v>
      </c>
      <c r="G291" s="160">
        <v>4</v>
      </c>
      <c r="H291" s="159"/>
      <c r="I291" s="160">
        <v>33</v>
      </c>
      <c r="J291" s="159"/>
      <c r="K291" s="159"/>
      <c r="L291" s="161">
        <v>13788</v>
      </c>
      <c r="M291" s="161">
        <v>1902</v>
      </c>
      <c r="N291" s="159"/>
      <c r="O291" s="161">
        <v>15690</v>
      </c>
    </row>
    <row r="292" spans="1:15" ht="11.25" customHeight="1" x14ac:dyDescent="0.2">
      <c r="A292" s="271"/>
      <c r="B292" s="157" t="s">
        <v>202</v>
      </c>
      <c r="C292" s="158" t="s">
        <v>204</v>
      </c>
      <c r="D292" s="160">
        <v>2</v>
      </c>
      <c r="E292" s="159"/>
      <c r="F292" s="160">
        <v>37</v>
      </c>
      <c r="G292" s="160">
        <v>5</v>
      </c>
      <c r="H292" s="159"/>
      <c r="I292" s="160">
        <v>44</v>
      </c>
      <c r="J292" s="160">
        <v>922</v>
      </c>
      <c r="K292" s="159"/>
      <c r="L292" s="161">
        <v>17063</v>
      </c>
      <c r="M292" s="161">
        <v>2306</v>
      </c>
      <c r="N292" s="159"/>
      <c r="O292" s="161">
        <v>20291</v>
      </c>
    </row>
    <row r="293" spans="1:15" ht="11.25" customHeight="1" x14ac:dyDescent="0.2">
      <c r="A293" s="271"/>
      <c r="B293" s="157" t="s">
        <v>205</v>
      </c>
      <c r="C293" s="158" t="s">
        <v>203</v>
      </c>
      <c r="D293" s="160">
        <v>9</v>
      </c>
      <c r="E293" s="160">
        <v>2</v>
      </c>
      <c r="F293" s="160">
        <v>215</v>
      </c>
      <c r="G293" s="160">
        <v>74</v>
      </c>
      <c r="H293" s="160">
        <v>4</v>
      </c>
      <c r="I293" s="160">
        <v>304</v>
      </c>
      <c r="J293" s="161">
        <v>4257</v>
      </c>
      <c r="K293" s="160">
        <v>946</v>
      </c>
      <c r="L293" s="161">
        <v>101683</v>
      </c>
      <c r="M293" s="161">
        <v>34998</v>
      </c>
      <c r="N293" s="161">
        <v>1892</v>
      </c>
      <c r="O293" s="161">
        <v>143776</v>
      </c>
    </row>
    <row r="294" spans="1:15" ht="11.25" customHeight="1" x14ac:dyDescent="0.2">
      <c r="A294" s="271"/>
      <c r="B294" s="157" t="s">
        <v>205</v>
      </c>
      <c r="C294" s="158" t="s">
        <v>204</v>
      </c>
      <c r="D294" s="160">
        <v>15</v>
      </c>
      <c r="E294" s="160">
        <v>5</v>
      </c>
      <c r="F294" s="160">
        <v>208</v>
      </c>
      <c r="G294" s="160">
        <v>55</v>
      </c>
      <c r="H294" s="160">
        <v>3</v>
      </c>
      <c r="I294" s="160">
        <v>286</v>
      </c>
      <c r="J294" s="161">
        <v>6917</v>
      </c>
      <c r="K294" s="161">
        <v>2306</v>
      </c>
      <c r="L294" s="161">
        <v>95910</v>
      </c>
      <c r="M294" s="161">
        <v>25361</v>
      </c>
      <c r="N294" s="161">
        <v>1383</v>
      </c>
      <c r="O294" s="161">
        <v>131877</v>
      </c>
    </row>
    <row r="295" spans="1:15" ht="11.25" customHeight="1" x14ac:dyDescent="0.2">
      <c r="A295" s="271"/>
      <c r="B295" s="157" t="s">
        <v>206</v>
      </c>
      <c r="C295" s="158" t="s">
        <v>203</v>
      </c>
      <c r="D295" s="160">
        <v>31</v>
      </c>
      <c r="E295" s="160">
        <v>3</v>
      </c>
      <c r="F295" s="160">
        <v>795</v>
      </c>
      <c r="G295" s="160">
        <v>267</v>
      </c>
      <c r="H295" s="160">
        <v>7</v>
      </c>
      <c r="I295" s="161">
        <v>1103</v>
      </c>
      <c r="J295" s="161">
        <v>9624</v>
      </c>
      <c r="K295" s="160">
        <v>931</v>
      </c>
      <c r="L295" s="161">
        <v>246809</v>
      </c>
      <c r="M295" s="161">
        <v>82891</v>
      </c>
      <c r="N295" s="161">
        <v>2173</v>
      </c>
      <c r="O295" s="161">
        <v>342428</v>
      </c>
    </row>
    <row r="296" spans="1:15" ht="11.25" customHeight="1" x14ac:dyDescent="0.2">
      <c r="A296" s="271"/>
      <c r="B296" s="157" t="s">
        <v>206</v>
      </c>
      <c r="C296" s="158" t="s">
        <v>204</v>
      </c>
      <c r="D296" s="160">
        <v>15</v>
      </c>
      <c r="E296" s="160">
        <v>1</v>
      </c>
      <c r="F296" s="160">
        <v>734</v>
      </c>
      <c r="G296" s="160">
        <v>282</v>
      </c>
      <c r="H296" s="160">
        <v>15</v>
      </c>
      <c r="I296" s="161">
        <v>1047</v>
      </c>
      <c r="J296" s="161">
        <v>4907</v>
      </c>
      <c r="K296" s="160">
        <v>327</v>
      </c>
      <c r="L296" s="161">
        <v>240128</v>
      </c>
      <c r="M296" s="161">
        <v>92256</v>
      </c>
      <c r="N296" s="161">
        <v>4907</v>
      </c>
      <c r="O296" s="161">
        <v>342525</v>
      </c>
    </row>
    <row r="297" spans="1:15" ht="11.25" customHeight="1" x14ac:dyDescent="0.2">
      <c r="A297" s="271"/>
      <c r="B297" s="157" t="s">
        <v>207</v>
      </c>
      <c r="C297" s="158" t="s">
        <v>203</v>
      </c>
      <c r="D297" s="160">
        <v>5</v>
      </c>
      <c r="E297" s="160">
        <v>2</v>
      </c>
      <c r="F297" s="160">
        <v>140</v>
      </c>
      <c r="G297" s="160">
        <v>54</v>
      </c>
      <c r="H297" s="159"/>
      <c r="I297" s="160">
        <v>201</v>
      </c>
      <c r="J297" s="160">
        <v>533</v>
      </c>
      <c r="K297" s="160">
        <v>213</v>
      </c>
      <c r="L297" s="161">
        <v>14935</v>
      </c>
      <c r="M297" s="161">
        <v>5760</v>
      </c>
      <c r="N297" s="159"/>
      <c r="O297" s="161">
        <v>21441</v>
      </c>
    </row>
    <row r="298" spans="1:15" ht="11.25" customHeight="1" x14ac:dyDescent="0.2">
      <c r="A298" s="271"/>
      <c r="B298" s="157" t="s">
        <v>207</v>
      </c>
      <c r="C298" s="158" t="s">
        <v>204</v>
      </c>
      <c r="D298" s="160">
        <v>3</v>
      </c>
      <c r="E298" s="160">
        <v>1</v>
      </c>
      <c r="F298" s="160">
        <v>79</v>
      </c>
      <c r="G298" s="160">
        <v>34</v>
      </c>
      <c r="H298" s="159"/>
      <c r="I298" s="160">
        <v>117</v>
      </c>
      <c r="J298" s="160">
        <v>583</v>
      </c>
      <c r="K298" s="160">
        <v>194</v>
      </c>
      <c r="L298" s="161">
        <v>15345</v>
      </c>
      <c r="M298" s="161">
        <v>6604</v>
      </c>
      <c r="N298" s="159"/>
      <c r="O298" s="161">
        <v>22726</v>
      </c>
    </row>
    <row r="299" spans="1:15" ht="11.25" customHeight="1" x14ac:dyDescent="0.2">
      <c r="A299" s="271"/>
      <c r="B299" s="157" t="s">
        <v>208</v>
      </c>
      <c r="C299" s="158" t="s">
        <v>203</v>
      </c>
      <c r="D299" s="160">
        <v>132</v>
      </c>
      <c r="E299" s="160">
        <v>114</v>
      </c>
      <c r="F299" s="161">
        <v>2606</v>
      </c>
      <c r="G299" s="161">
        <v>1218</v>
      </c>
      <c r="H299" s="160">
        <v>40</v>
      </c>
      <c r="I299" s="161">
        <v>4110</v>
      </c>
      <c r="J299" s="161">
        <v>12896</v>
      </c>
      <c r="K299" s="161">
        <v>11138</v>
      </c>
      <c r="L299" s="161">
        <v>254602</v>
      </c>
      <c r="M299" s="161">
        <v>118997</v>
      </c>
      <c r="N299" s="161">
        <v>3908</v>
      </c>
      <c r="O299" s="161">
        <v>401541</v>
      </c>
    </row>
    <row r="300" spans="1:15" ht="11.25" customHeight="1" x14ac:dyDescent="0.2">
      <c r="A300" s="271"/>
      <c r="B300" s="157" t="s">
        <v>209</v>
      </c>
      <c r="C300" s="158" t="s">
        <v>204</v>
      </c>
      <c r="D300" s="160">
        <v>119</v>
      </c>
      <c r="E300" s="160">
        <v>45</v>
      </c>
      <c r="F300" s="161">
        <v>1991</v>
      </c>
      <c r="G300" s="160">
        <v>884</v>
      </c>
      <c r="H300" s="160">
        <v>30</v>
      </c>
      <c r="I300" s="161">
        <v>3069</v>
      </c>
      <c r="J300" s="161">
        <v>23208</v>
      </c>
      <c r="K300" s="161">
        <v>8776</v>
      </c>
      <c r="L300" s="161">
        <v>388296</v>
      </c>
      <c r="M300" s="161">
        <v>172402</v>
      </c>
      <c r="N300" s="161">
        <v>5851</v>
      </c>
      <c r="O300" s="161">
        <v>598533</v>
      </c>
    </row>
    <row r="301" spans="1:15" ht="11.25" customHeight="1" x14ac:dyDescent="0.2">
      <c r="A301" s="271"/>
      <c r="B301" s="157" t="s">
        <v>210</v>
      </c>
      <c r="C301" s="158" t="s">
        <v>203</v>
      </c>
      <c r="D301" s="160">
        <v>4</v>
      </c>
      <c r="E301" s="160">
        <v>10</v>
      </c>
      <c r="F301" s="160">
        <v>830</v>
      </c>
      <c r="G301" s="160">
        <v>379</v>
      </c>
      <c r="H301" s="160">
        <v>5</v>
      </c>
      <c r="I301" s="161">
        <v>1228</v>
      </c>
      <c r="J301" s="160">
        <v>699</v>
      </c>
      <c r="K301" s="161">
        <v>1747</v>
      </c>
      <c r="L301" s="161">
        <v>144987</v>
      </c>
      <c r="M301" s="161">
        <v>66205</v>
      </c>
      <c r="N301" s="160">
        <v>873</v>
      </c>
      <c r="O301" s="161">
        <v>214511</v>
      </c>
    </row>
    <row r="302" spans="1:15" ht="11.25" customHeight="1" x14ac:dyDescent="0.2">
      <c r="A302" s="271"/>
      <c r="B302" s="157" t="s">
        <v>211</v>
      </c>
      <c r="C302" s="158" t="s">
        <v>204</v>
      </c>
      <c r="D302" s="160">
        <v>13</v>
      </c>
      <c r="E302" s="160">
        <v>16</v>
      </c>
      <c r="F302" s="161">
        <v>1774</v>
      </c>
      <c r="G302" s="160">
        <v>872</v>
      </c>
      <c r="H302" s="160">
        <v>14</v>
      </c>
      <c r="I302" s="161">
        <v>2689</v>
      </c>
      <c r="J302" s="161">
        <v>2812</v>
      </c>
      <c r="K302" s="161">
        <v>3461</v>
      </c>
      <c r="L302" s="161">
        <v>383743</v>
      </c>
      <c r="M302" s="161">
        <v>188627</v>
      </c>
      <c r="N302" s="161">
        <v>3028</v>
      </c>
      <c r="O302" s="161">
        <v>581671</v>
      </c>
    </row>
    <row r="303" spans="1:15" ht="11.25" customHeight="1" x14ac:dyDescent="0.2">
      <c r="A303" s="272"/>
      <c r="B303" s="273" t="s">
        <v>201</v>
      </c>
      <c r="C303" s="273"/>
      <c r="D303" s="160">
        <v>348</v>
      </c>
      <c r="E303" s="160">
        <v>199</v>
      </c>
      <c r="F303" s="161">
        <v>9438</v>
      </c>
      <c r="G303" s="161">
        <v>4128</v>
      </c>
      <c r="H303" s="160">
        <v>118</v>
      </c>
      <c r="I303" s="163">
        <v>14231</v>
      </c>
      <c r="J303" s="161">
        <v>67358</v>
      </c>
      <c r="K303" s="161">
        <v>30039</v>
      </c>
      <c r="L303" s="161">
        <v>1917289</v>
      </c>
      <c r="M303" s="161">
        <v>798309</v>
      </c>
      <c r="N303" s="161">
        <v>24015</v>
      </c>
      <c r="O303" s="165">
        <v>2837010</v>
      </c>
    </row>
    <row r="304" spans="1:15" ht="11.25" customHeight="1" x14ac:dyDescent="0.2">
      <c r="A304" s="270" t="s">
        <v>61</v>
      </c>
      <c r="B304" s="157" t="s">
        <v>202</v>
      </c>
      <c r="C304" s="158" t="s">
        <v>203</v>
      </c>
      <c r="D304" s="159"/>
      <c r="E304" s="160">
        <v>3</v>
      </c>
      <c r="F304" s="160">
        <v>1</v>
      </c>
      <c r="G304" s="159"/>
      <c r="H304" s="160">
        <v>44</v>
      </c>
      <c r="I304" s="160">
        <v>48</v>
      </c>
      <c r="J304" s="159"/>
      <c r="K304" s="161">
        <v>1339</v>
      </c>
      <c r="L304" s="160">
        <v>446</v>
      </c>
      <c r="M304" s="159"/>
      <c r="N304" s="161">
        <v>19637</v>
      </c>
      <c r="O304" s="161">
        <v>21422</v>
      </c>
    </row>
    <row r="305" spans="1:15" ht="11.25" customHeight="1" x14ac:dyDescent="0.2">
      <c r="A305" s="271"/>
      <c r="B305" s="157" t="s">
        <v>202</v>
      </c>
      <c r="C305" s="158" t="s">
        <v>204</v>
      </c>
      <c r="D305" s="160">
        <v>1</v>
      </c>
      <c r="E305" s="159"/>
      <c r="F305" s="160">
        <v>1</v>
      </c>
      <c r="G305" s="159"/>
      <c r="H305" s="160">
        <v>44</v>
      </c>
      <c r="I305" s="160">
        <v>46</v>
      </c>
      <c r="J305" s="160">
        <v>433</v>
      </c>
      <c r="K305" s="159"/>
      <c r="L305" s="160">
        <v>433</v>
      </c>
      <c r="M305" s="159"/>
      <c r="N305" s="161">
        <v>19048</v>
      </c>
      <c r="O305" s="161">
        <v>19914</v>
      </c>
    </row>
    <row r="306" spans="1:15" ht="11.25" customHeight="1" x14ac:dyDescent="0.2">
      <c r="A306" s="271"/>
      <c r="B306" s="157" t="s">
        <v>205</v>
      </c>
      <c r="C306" s="158" t="s">
        <v>203</v>
      </c>
      <c r="D306" s="160">
        <v>5</v>
      </c>
      <c r="E306" s="160">
        <v>8</v>
      </c>
      <c r="F306" s="160">
        <v>87</v>
      </c>
      <c r="G306" s="160">
        <v>1</v>
      </c>
      <c r="H306" s="160">
        <v>319</v>
      </c>
      <c r="I306" s="160">
        <v>420</v>
      </c>
      <c r="J306" s="161">
        <v>2220</v>
      </c>
      <c r="K306" s="161">
        <v>3552</v>
      </c>
      <c r="L306" s="161">
        <v>38624</v>
      </c>
      <c r="M306" s="160">
        <v>444</v>
      </c>
      <c r="N306" s="161">
        <v>141621</v>
      </c>
      <c r="O306" s="161">
        <v>186461</v>
      </c>
    </row>
    <row r="307" spans="1:15" ht="11.25" customHeight="1" x14ac:dyDescent="0.2">
      <c r="A307" s="271"/>
      <c r="B307" s="157" t="s">
        <v>205</v>
      </c>
      <c r="C307" s="158" t="s">
        <v>204</v>
      </c>
      <c r="D307" s="160">
        <v>1</v>
      </c>
      <c r="E307" s="160">
        <v>6</v>
      </c>
      <c r="F307" s="160">
        <v>104</v>
      </c>
      <c r="G307" s="160">
        <v>2</v>
      </c>
      <c r="H307" s="160">
        <v>295</v>
      </c>
      <c r="I307" s="160">
        <v>408</v>
      </c>
      <c r="J307" s="160">
        <v>433</v>
      </c>
      <c r="K307" s="161">
        <v>2597</v>
      </c>
      <c r="L307" s="161">
        <v>45015</v>
      </c>
      <c r="M307" s="160">
        <v>866</v>
      </c>
      <c r="N307" s="161">
        <v>127688</v>
      </c>
      <c r="O307" s="161">
        <v>176599</v>
      </c>
    </row>
    <row r="308" spans="1:15" ht="11.25" customHeight="1" x14ac:dyDescent="0.2">
      <c r="A308" s="271"/>
      <c r="B308" s="157" t="s">
        <v>206</v>
      </c>
      <c r="C308" s="158" t="s">
        <v>203</v>
      </c>
      <c r="D308" s="160">
        <v>1</v>
      </c>
      <c r="E308" s="160">
        <v>7</v>
      </c>
      <c r="F308" s="160">
        <v>273</v>
      </c>
      <c r="G308" s="160">
        <v>4</v>
      </c>
      <c r="H308" s="161">
        <v>1076</v>
      </c>
      <c r="I308" s="161">
        <v>1361</v>
      </c>
      <c r="J308" s="160">
        <v>291</v>
      </c>
      <c r="K308" s="161">
        <v>2040</v>
      </c>
      <c r="L308" s="161">
        <v>79558</v>
      </c>
      <c r="M308" s="161">
        <v>1166</v>
      </c>
      <c r="N308" s="161">
        <v>313569</v>
      </c>
      <c r="O308" s="161">
        <v>396624</v>
      </c>
    </row>
    <row r="309" spans="1:15" ht="11.25" customHeight="1" x14ac:dyDescent="0.2">
      <c r="A309" s="271"/>
      <c r="B309" s="157" t="s">
        <v>206</v>
      </c>
      <c r="C309" s="158" t="s">
        <v>204</v>
      </c>
      <c r="D309" s="160">
        <v>3</v>
      </c>
      <c r="E309" s="160">
        <v>5</v>
      </c>
      <c r="F309" s="160">
        <v>259</v>
      </c>
      <c r="G309" s="160">
        <v>3</v>
      </c>
      <c r="H309" s="160">
        <v>957</v>
      </c>
      <c r="I309" s="161">
        <v>1227</v>
      </c>
      <c r="J309" s="160">
        <v>921</v>
      </c>
      <c r="K309" s="161">
        <v>1535</v>
      </c>
      <c r="L309" s="161">
        <v>79538</v>
      </c>
      <c r="M309" s="160">
        <v>921</v>
      </c>
      <c r="N309" s="161">
        <v>293890</v>
      </c>
      <c r="O309" s="161">
        <v>376805</v>
      </c>
    </row>
    <row r="310" spans="1:15" ht="11.25" customHeight="1" x14ac:dyDescent="0.2">
      <c r="A310" s="271"/>
      <c r="B310" s="157" t="s">
        <v>207</v>
      </c>
      <c r="C310" s="158" t="s">
        <v>203</v>
      </c>
      <c r="D310" s="160">
        <v>1</v>
      </c>
      <c r="E310" s="160">
        <v>1</v>
      </c>
      <c r="F310" s="160">
        <v>51</v>
      </c>
      <c r="G310" s="159"/>
      <c r="H310" s="160">
        <v>226</v>
      </c>
      <c r="I310" s="160">
        <v>279</v>
      </c>
      <c r="J310" s="160">
        <v>100</v>
      </c>
      <c r="K310" s="160">
        <v>100</v>
      </c>
      <c r="L310" s="161">
        <v>5107</v>
      </c>
      <c r="M310" s="159"/>
      <c r="N310" s="161">
        <v>22631</v>
      </c>
      <c r="O310" s="161">
        <v>27938</v>
      </c>
    </row>
    <row r="311" spans="1:15" ht="11.25" customHeight="1" x14ac:dyDescent="0.2">
      <c r="A311" s="271"/>
      <c r="B311" s="157" t="s">
        <v>207</v>
      </c>
      <c r="C311" s="158" t="s">
        <v>204</v>
      </c>
      <c r="D311" s="159"/>
      <c r="E311" s="160">
        <v>2</v>
      </c>
      <c r="F311" s="160">
        <v>39</v>
      </c>
      <c r="G311" s="159"/>
      <c r="H311" s="160">
        <v>173</v>
      </c>
      <c r="I311" s="160">
        <v>214</v>
      </c>
      <c r="J311" s="159"/>
      <c r="K311" s="160">
        <v>365</v>
      </c>
      <c r="L311" s="161">
        <v>7111</v>
      </c>
      <c r="M311" s="159"/>
      <c r="N311" s="161">
        <v>31544</v>
      </c>
      <c r="O311" s="161">
        <v>39020</v>
      </c>
    </row>
    <row r="312" spans="1:15" ht="11.25" customHeight="1" x14ac:dyDescent="0.2">
      <c r="A312" s="271"/>
      <c r="B312" s="157" t="s">
        <v>208</v>
      </c>
      <c r="C312" s="158" t="s">
        <v>203</v>
      </c>
      <c r="D312" s="160">
        <v>35</v>
      </c>
      <c r="E312" s="160">
        <v>68</v>
      </c>
      <c r="F312" s="161">
        <v>1317</v>
      </c>
      <c r="G312" s="160">
        <v>10</v>
      </c>
      <c r="H312" s="161">
        <v>3931</v>
      </c>
      <c r="I312" s="161">
        <v>5361</v>
      </c>
      <c r="J312" s="161">
        <v>3210</v>
      </c>
      <c r="K312" s="161">
        <v>6236</v>
      </c>
      <c r="L312" s="161">
        <v>120781</v>
      </c>
      <c r="M312" s="160">
        <v>917</v>
      </c>
      <c r="N312" s="161">
        <v>360510</v>
      </c>
      <c r="O312" s="161">
        <v>491654</v>
      </c>
    </row>
    <row r="313" spans="1:15" ht="11.25" customHeight="1" x14ac:dyDescent="0.2">
      <c r="A313" s="271"/>
      <c r="B313" s="157" t="s">
        <v>209</v>
      </c>
      <c r="C313" s="158" t="s">
        <v>204</v>
      </c>
      <c r="D313" s="160">
        <v>19</v>
      </c>
      <c r="E313" s="160">
        <v>35</v>
      </c>
      <c r="F313" s="161">
        <v>1038</v>
      </c>
      <c r="G313" s="160">
        <v>8</v>
      </c>
      <c r="H313" s="161">
        <v>2812</v>
      </c>
      <c r="I313" s="161">
        <v>3912</v>
      </c>
      <c r="J313" s="161">
        <v>3478</v>
      </c>
      <c r="K313" s="161">
        <v>6407</v>
      </c>
      <c r="L313" s="161">
        <v>190027</v>
      </c>
      <c r="M313" s="161">
        <v>1465</v>
      </c>
      <c r="N313" s="161">
        <v>514794</v>
      </c>
      <c r="O313" s="161">
        <v>716171</v>
      </c>
    </row>
    <row r="314" spans="1:15" ht="11.25" customHeight="1" x14ac:dyDescent="0.2">
      <c r="A314" s="271"/>
      <c r="B314" s="157" t="s">
        <v>210</v>
      </c>
      <c r="C314" s="158" t="s">
        <v>203</v>
      </c>
      <c r="D314" s="160">
        <v>1</v>
      </c>
      <c r="E314" s="160">
        <v>5</v>
      </c>
      <c r="F314" s="160">
        <v>480</v>
      </c>
      <c r="G314" s="160">
        <v>1</v>
      </c>
      <c r="H314" s="161">
        <v>1379</v>
      </c>
      <c r="I314" s="161">
        <v>1866</v>
      </c>
      <c r="J314" s="160">
        <v>164</v>
      </c>
      <c r="K314" s="160">
        <v>820</v>
      </c>
      <c r="L314" s="161">
        <v>78708</v>
      </c>
      <c r="M314" s="160">
        <v>164</v>
      </c>
      <c r="N314" s="161">
        <v>226121</v>
      </c>
      <c r="O314" s="161">
        <v>305977</v>
      </c>
    </row>
    <row r="315" spans="1:15" ht="11.25" customHeight="1" x14ac:dyDescent="0.2">
      <c r="A315" s="271"/>
      <c r="B315" s="157" t="s">
        <v>211</v>
      </c>
      <c r="C315" s="158" t="s">
        <v>204</v>
      </c>
      <c r="D315" s="160">
        <v>6</v>
      </c>
      <c r="E315" s="160">
        <v>20</v>
      </c>
      <c r="F315" s="160">
        <v>928</v>
      </c>
      <c r="G315" s="160">
        <v>4</v>
      </c>
      <c r="H315" s="161">
        <v>3000</v>
      </c>
      <c r="I315" s="161">
        <v>3958</v>
      </c>
      <c r="J315" s="161">
        <v>1218</v>
      </c>
      <c r="K315" s="161">
        <v>4061</v>
      </c>
      <c r="L315" s="161">
        <v>188435</v>
      </c>
      <c r="M315" s="160">
        <v>812</v>
      </c>
      <c r="N315" s="161">
        <v>609165</v>
      </c>
      <c r="O315" s="161">
        <v>803691</v>
      </c>
    </row>
    <row r="316" spans="1:15" ht="11.25" customHeight="1" x14ac:dyDescent="0.2">
      <c r="A316" s="272"/>
      <c r="B316" s="273" t="s">
        <v>201</v>
      </c>
      <c r="C316" s="273"/>
      <c r="D316" s="160">
        <v>73</v>
      </c>
      <c r="E316" s="160">
        <v>160</v>
      </c>
      <c r="F316" s="161">
        <v>4578</v>
      </c>
      <c r="G316" s="160">
        <v>33</v>
      </c>
      <c r="H316" s="161">
        <v>14256</v>
      </c>
      <c r="I316" s="163">
        <v>19100</v>
      </c>
      <c r="J316" s="161">
        <v>12468</v>
      </c>
      <c r="K316" s="161">
        <v>29052</v>
      </c>
      <c r="L316" s="161">
        <v>833783</v>
      </c>
      <c r="M316" s="161">
        <v>6755</v>
      </c>
      <c r="N316" s="161">
        <v>2680218</v>
      </c>
      <c r="O316" s="165">
        <v>3562276</v>
      </c>
    </row>
    <row r="317" spans="1:15" ht="11.25" customHeight="1" x14ac:dyDescent="0.2">
      <c r="A317" s="270" t="s">
        <v>62</v>
      </c>
      <c r="B317" s="157" t="s">
        <v>202</v>
      </c>
      <c r="C317" s="158" t="s">
        <v>203</v>
      </c>
      <c r="D317" s="160">
        <v>54</v>
      </c>
      <c r="E317" s="160">
        <v>2</v>
      </c>
      <c r="F317" s="159"/>
      <c r="G317" s="160">
        <v>2</v>
      </c>
      <c r="H317" s="159"/>
      <c r="I317" s="160">
        <v>58</v>
      </c>
      <c r="J317" s="161">
        <v>25063</v>
      </c>
      <c r="K317" s="160">
        <v>928</v>
      </c>
      <c r="L317" s="159"/>
      <c r="M317" s="160">
        <v>928</v>
      </c>
      <c r="N317" s="159"/>
      <c r="O317" s="161">
        <v>26919</v>
      </c>
    </row>
    <row r="318" spans="1:15" ht="11.25" customHeight="1" x14ac:dyDescent="0.2">
      <c r="A318" s="271"/>
      <c r="B318" s="157" t="s">
        <v>202</v>
      </c>
      <c r="C318" s="158" t="s">
        <v>204</v>
      </c>
      <c r="D318" s="160">
        <v>72</v>
      </c>
      <c r="E318" s="160">
        <v>1</v>
      </c>
      <c r="F318" s="159"/>
      <c r="G318" s="160">
        <v>2</v>
      </c>
      <c r="H318" s="159"/>
      <c r="I318" s="160">
        <v>75</v>
      </c>
      <c r="J318" s="161">
        <v>32414</v>
      </c>
      <c r="K318" s="160">
        <v>450</v>
      </c>
      <c r="L318" s="159"/>
      <c r="M318" s="160">
        <v>900</v>
      </c>
      <c r="N318" s="159"/>
      <c r="O318" s="161">
        <v>33764</v>
      </c>
    </row>
    <row r="319" spans="1:15" ht="11.25" customHeight="1" x14ac:dyDescent="0.2">
      <c r="A319" s="271"/>
      <c r="B319" s="157" t="s">
        <v>205</v>
      </c>
      <c r="C319" s="158" t="s">
        <v>203</v>
      </c>
      <c r="D319" s="160">
        <v>361</v>
      </c>
      <c r="E319" s="160">
        <v>9</v>
      </c>
      <c r="F319" s="160">
        <v>6</v>
      </c>
      <c r="G319" s="160">
        <v>10</v>
      </c>
      <c r="H319" s="160">
        <v>2</v>
      </c>
      <c r="I319" s="160">
        <v>388</v>
      </c>
      <c r="J319" s="161">
        <v>166672</v>
      </c>
      <c r="K319" s="161">
        <v>4155</v>
      </c>
      <c r="L319" s="161">
        <v>2770</v>
      </c>
      <c r="M319" s="161">
        <v>4617</v>
      </c>
      <c r="N319" s="160">
        <v>923</v>
      </c>
      <c r="O319" s="161">
        <v>179137</v>
      </c>
    </row>
    <row r="320" spans="1:15" ht="11.25" customHeight="1" x14ac:dyDescent="0.2">
      <c r="A320" s="271"/>
      <c r="B320" s="157" t="s">
        <v>205</v>
      </c>
      <c r="C320" s="158" t="s">
        <v>204</v>
      </c>
      <c r="D320" s="160">
        <v>330</v>
      </c>
      <c r="E320" s="160">
        <v>2</v>
      </c>
      <c r="F320" s="160">
        <v>6</v>
      </c>
      <c r="G320" s="160">
        <v>5</v>
      </c>
      <c r="H320" s="160">
        <v>1</v>
      </c>
      <c r="I320" s="160">
        <v>344</v>
      </c>
      <c r="J320" s="161">
        <v>148545</v>
      </c>
      <c r="K320" s="160">
        <v>900</v>
      </c>
      <c r="L320" s="161">
        <v>2701</v>
      </c>
      <c r="M320" s="161">
        <v>2251</v>
      </c>
      <c r="N320" s="160">
        <v>450</v>
      </c>
      <c r="O320" s="161">
        <v>154847</v>
      </c>
    </row>
    <row r="321" spans="1:15" ht="11.25" customHeight="1" x14ac:dyDescent="0.2">
      <c r="A321" s="271"/>
      <c r="B321" s="157" t="s">
        <v>206</v>
      </c>
      <c r="C321" s="158" t="s">
        <v>203</v>
      </c>
      <c r="D321" s="161">
        <v>1247</v>
      </c>
      <c r="E321" s="160">
        <v>17</v>
      </c>
      <c r="F321" s="160">
        <v>27</v>
      </c>
      <c r="G321" s="160">
        <v>31</v>
      </c>
      <c r="H321" s="160">
        <v>6</v>
      </c>
      <c r="I321" s="161">
        <v>1328</v>
      </c>
      <c r="J321" s="161">
        <v>377924</v>
      </c>
      <c r="K321" s="161">
        <v>5152</v>
      </c>
      <c r="L321" s="161">
        <v>8183</v>
      </c>
      <c r="M321" s="161">
        <v>9395</v>
      </c>
      <c r="N321" s="161">
        <v>1818</v>
      </c>
      <c r="O321" s="161">
        <v>402472</v>
      </c>
    </row>
    <row r="322" spans="1:15" ht="11.25" customHeight="1" x14ac:dyDescent="0.2">
      <c r="A322" s="271"/>
      <c r="B322" s="157" t="s">
        <v>206</v>
      </c>
      <c r="C322" s="158" t="s">
        <v>204</v>
      </c>
      <c r="D322" s="161">
        <v>1138</v>
      </c>
      <c r="E322" s="160">
        <v>12</v>
      </c>
      <c r="F322" s="160">
        <v>21</v>
      </c>
      <c r="G322" s="160">
        <v>16</v>
      </c>
      <c r="H322" s="160">
        <v>8</v>
      </c>
      <c r="I322" s="161">
        <v>1195</v>
      </c>
      <c r="J322" s="161">
        <v>363440</v>
      </c>
      <c r="K322" s="161">
        <v>3832</v>
      </c>
      <c r="L322" s="161">
        <v>6707</v>
      </c>
      <c r="M322" s="161">
        <v>5110</v>
      </c>
      <c r="N322" s="161">
        <v>2555</v>
      </c>
      <c r="O322" s="161">
        <v>381644</v>
      </c>
    </row>
    <row r="323" spans="1:15" ht="11.25" customHeight="1" x14ac:dyDescent="0.2">
      <c r="A323" s="271"/>
      <c r="B323" s="157" t="s">
        <v>207</v>
      </c>
      <c r="C323" s="158" t="s">
        <v>203</v>
      </c>
      <c r="D323" s="160">
        <v>167</v>
      </c>
      <c r="E323" s="160">
        <v>2</v>
      </c>
      <c r="F323" s="160">
        <v>5</v>
      </c>
      <c r="G323" s="160">
        <v>1</v>
      </c>
      <c r="H323" s="160">
        <v>2</v>
      </c>
      <c r="I323" s="160">
        <v>177</v>
      </c>
      <c r="J323" s="161">
        <v>17391</v>
      </c>
      <c r="K323" s="160">
        <v>208</v>
      </c>
      <c r="L323" s="160">
        <v>521</v>
      </c>
      <c r="M323" s="160">
        <v>104</v>
      </c>
      <c r="N323" s="160">
        <v>208</v>
      </c>
      <c r="O323" s="161">
        <v>18432</v>
      </c>
    </row>
    <row r="324" spans="1:15" ht="11.25" customHeight="1" x14ac:dyDescent="0.2">
      <c r="A324" s="271"/>
      <c r="B324" s="157" t="s">
        <v>207</v>
      </c>
      <c r="C324" s="158" t="s">
        <v>204</v>
      </c>
      <c r="D324" s="160">
        <v>117</v>
      </c>
      <c r="E324" s="160">
        <v>1</v>
      </c>
      <c r="F324" s="160">
        <v>3</v>
      </c>
      <c r="G324" s="160">
        <v>4</v>
      </c>
      <c r="H324" s="159"/>
      <c r="I324" s="160">
        <v>125</v>
      </c>
      <c r="J324" s="161">
        <v>22186</v>
      </c>
      <c r="K324" s="160">
        <v>190</v>
      </c>
      <c r="L324" s="160">
        <v>569</v>
      </c>
      <c r="M324" s="160">
        <v>758</v>
      </c>
      <c r="N324" s="159"/>
      <c r="O324" s="161">
        <v>23703</v>
      </c>
    </row>
    <row r="325" spans="1:15" ht="11.25" customHeight="1" x14ac:dyDescent="0.2">
      <c r="A325" s="271"/>
      <c r="B325" s="157" t="s">
        <v>208</v>
      </c>
      <c r="C325" s="158" t="s">
        <v>203</v>
      </c>
      <c r="D325" s="161">
        <v>4163</v>
      </c>
      <c r="E325" s="160">
        <v>133</v>
      </c>
      <c r="F325" s="160">
        <v>161</v>
      </c>
      <c r="G325" s="160">
        <v>68</v>
      </c>
      <c r="H325" s="160">
        <v>21</v>
      </c>
      <c r="I325" s="161">
        <v>4546</v>
      </c>
      <c r="J325" s="161">
        <v>397043</v>
      </c>
      <c r="K325" s="161">
        <v>12685</v>
      </c>
      <c r="L325" s="161">
        <v>15355</v>
      </c>
      <c r="M325" s="161">
        <v>6485</v>
      </c>
      <c r="N325" s="161">
        <v>2003</v>
      </c>
      <c r="O325" s="161">
        <v>433571</v>
      </c>
    </row>
    <row r="326" spans="1:15" ht="11.25" customHeight="1" x14ac:dyDescent="0.2">
      <c r="A326" s="271"/>
      <c r="B326" s="157" t="s">
        <v>209</v>
      </c>
      <c r="C326" s="158" t="s">
        <v>204</v>
      </c>
      <c r="D326" s="161">
        <v>3223</v>
      </c>
      <c r="E326" s="160">
        <v>73</v>
      </c>
      <c r="F326" s="160">
        <v>107</v>
      </c>
      <c r="G326" s="160">
        <v>58</v>
      </c>
      <c r="H326" s="160">
        <v>21</v>
      </c>
      <c r="I326" s="161">
        <v>3482</v>
      </c>
      <c r="J326" s="161">
        <v>613615</v>
      </c>
      <c r="K326" s="161">
        <v>13898</v>
      </c>
      <c r="L326" s="161">
        <v>20371</v>
      </c>
      <c r="M326" s="161">
        <v>11042</v>
      </c>
      <c r="N326" s="161">
        <v>3998</v>
      </c>
      <c r="O326" s="161">
        <v>662924</v>
      </c>
    </row>
    <row r="327" spans="1:15" ht="11.25" customHeight="1" x14ac:dyDescent="0.2">
      <c r="A327" s="271"/>
      <c r="B327" s="157" t="s">
        <v>210</v>
      </c>
      <c r="C327" s="158" t="s">
        <v>203</v>
      </c>
      <c r="D327" s="161">
        <v>1281</v>
      </c>
      <c r="E327" s="160">
        <v>12</v>
      </c>
      <c r="F327" s="160">
        <v>16</v>
      </c>
      <c r="G327" s="160">
        <v>4</v>
      </c>
      <c r="H327" s="159"/>
      <c r="I327" s="161">
        <v>1313</v>
      </c>
      <c r="J327" s="161">
        <v>218445</v>
      </c>
      <c r="K327" s="161">
        <v>2046</v>
      </c>
      <c r="L327" s="161">
        <v>2728</v>
      </c>
      <c r="M327" s="160">
        <v>682</v>
      </c>
      <c r="N327" s="159"/>
      <c r="O327" s="161">
        <v>223901</v>
      </c>
    </row>
    <row r="328" spans="1:15" ht="11.25" customHeight="1" x14ac:dyDescent="0.2">
      <c r="A328" s="271"/>
      <c r="B328" s="157" t="s">
        <v>211</v>
      </c>
      <c r="C328" s="158" t="s">
        <v>204</v>
      </c>
      <c r="D328" s="161">
        <v>2819</v>
      </c>
      <c r="E328" s="160">
        <v>23</v>
      </c>
      <c r="F328" s="160">
        <v>25</v>
      </c>
      <c r="G328" s="160">
        <v>8</v>
      </c>
      <c r="H328" s="160">
        <v>2</v>
      </c>
      <c r="I328" s="161">
        <v>2877</v>
      </c>
      <c r="J328" s="161">
        <v>595286</v>
      </c>
      <c r="K328" s="161">
        <v>4857</v>
      </c>
      <c r="L328" s="161">
        <v>5279</v>
      </c>
      <c r="M328" s="161">
        <v>1689</v>
      </c>
      <c r="N328" s="160">
        <v>422</v>
      </c>
      <c r="O328" s="161">
        <v>607533</v>
      </c>
    </row>
    <row r="329" spans="1:15" ht="11.25" customHeight="1" x14ac:dyDescent="0.2">
      <c r="A329" s="272"/>
      <c r="B329" s="273" t="s">
        <v>201</v>
      </c>
      <c r="C329" s="273"/>
      <c r="D329" s="161">
        <v>14972</v>
      </c>
      <c r="E329" s="160">
        <v>287</v>
      </c>
      <c r="F329" s="160">
        <v>377</v>
      </c>
      <c r="G329" s="160">
        <v>209</v>
      </c>
      <c r="H329" s="160">
        <v>63</v>
      </c>
      <c r="I329" s="163">
        <v>15908</v>
      </c>
      <c r="J329" s="161">
        <v>2978024</v>
      </c>
      <c r="K329" s="161">
        <v>49301</v>
      </c>
      <c r="L329" s="161">
        <v>65184</v>
      </c>
      <c r="M329" s="161">
        <v>43961</v>
      </c>
      <c r="N329" s="161">
        <v>12377</v>
      </c>
      <c r="O329" s="165">
        <v>3148847</v>
      </c>
    </row>
    <row r="330" spans="1:15" ht="11.25" customHeight="1" x14ac:dyDescent="0.2">
      <c r="A330" s="270" t="s">
        <v>63</v>
      </c>
      <c r="B330" s="157" t="s">
        <v>202</v>
      </c>
      <c r="C330" s="158" t="s">
        <v>203</v>
      </c>
      <c r="D330" s="160">
        <v>176</v>
      </c>
      <c r="E330" s="160">
        <v>2</v>
      </c>
      <c r="F330" s="160">
        <v>19</v>
      </c>
      <c r="G330" s="159"/>
      <c r="H330" s="159"/>
      <c r="I330" s="160">
        <v>197</v>
      </c>
      <c r="J330" s="161">
        <v>76557</v>
      </c>
      <c r="K330" s="160">
        <v>870</v>
      </c>
      <c r="L330" s="161">
        <v>8265</v>
      </c>
      <c r="M330" s="159"/>
      <c r="N330" s="159"/>
      <c r="O330" s="161">
        <v>85692</v>
      </c>
    </row>
    <row r="331" spans="1:15" ht="11.25" customHeight="1" x14ac:dyDescent="0.2">
      <c r="A331" s="271"/>
      <c r="B331" s="157" t="s">
        <v>202</v>
      </c>
      <c r="C331" s="158" t="s">
        <v>204</v>
      </c>
      <c r="D331" s="160">
        <v>148</v>
      </c>
      <c r="E331" s="160">
        <v>1</v>
      </c>
      <c r="F331" s="160">
        <v>18</v>
      </c>
      <c r="G331" s="160">
        <v>1</v>
      </c>
      <c r="H331" s="159"/>
      <c r="I331" s="160">
        <v>168</v>
      </c>
      <c r="J331" s="161">
        <v>62445</v>
      </c>
      <c r="K331" s="160">
        <v>422</v>
      </c>
      <c r="L331" s="161">
        <v>7595</v>
      </c>
      <c r="M331" s="160">
        <v>422</v>
      </c>
      <c r="N331" s="159"/>
      <c r="O331" s="161">
        <v>70884</v>
      </c>
    </row>
    <row r="332" spans="1:15" ht="11.25" customHeight="1" x14ac:dyDescent="0.2">
      <c r="A332" s="271"/>
      <c r="B332" s="157" t="s">
        <v>205</v>
      </c>
      <c r="C332" s="158" t="s">
        <v>203</v>
      </c>
      <c r="D332" s="161">
        <v>1049</v>
      </c>
      <c r="E332" s="160">
        <v>28</v>
      </c>
      <c r="F332" s="160">
        <v>88</v>
      </c>
      <c r="G332" s="160">
        <v>5</v>
      </c>
      <c r="H332" s="159"/>
      <c r="I332" s="161">
        <v>1170</v>
      </c>
      <c r="J332" s="161">
        <v>453907</v>
      </c>
      <c r="K332" s="161">
        <v>12116</v>
      </c>
      <c r="L332" s="161">
        <v>38078</v>
      </c>
      <c r="M332" s="161">
        <v>2164</v>
      </c>
      <c r="N332" s="159"/>
      <c r="O332" s="161">
        <v>506265</v>
      </c>
    </row>
    <row r="333" spans="1:15" ht="11.25" customHeight="1" x14ac:dyDescent="0.2">
      <c r="A333" s="271"/>
      <c r="B333" s="157" t="s">
        <v>205</v>
      </c>
      <c r="C333" s="158" t="s">
        <v>204</v>
      </c>
      <c r="D333" s="161">
        <v>1029</v>
      </c>
      <c r="E333" s="160">
        <v>27</v>
      </c>
      <c r="F333" s="160">
        <v>105</v>
      </c>
      <c r="G333" s="160">
        <v>6</v>
      </c>
      <c r="H333" s="160">
        <v>1</v>
      </c>
      <c r="I333" s="161">
        <v>1168</v>
      </c>
      <c r="J333" s="161">
        <v>434106</v>
      </c>
      <c r="K333" s="161">
        <v>11391</v>
      </c>
      <c r="L333" s="161">
        <v>44297</v>
      </c>
      <c r="M333" s="161">
        <v>2531</v>
      </c>
      <c r="N333" s="160">
        <v>422</v>
      </c>
      <c r="O333" s="161">
        <v>492747</v>
      </c>
    </row>
    <row r="334" spans="1:15" ht="11.25" customHeight="1" x14ac:dyDescent="0.2">
      <c r="A334" s="271"/>
      <c r="B334" s="157" t="s">
        <v>206</v>
      </c>
      <c r="C334" s="158" t="s">
        <v>203</v>
      </c>
      <c r="D334" s="161">
        <v>3200</v>
      </c>
      <c r="E334" s="160">
        <v>117</v>
      </c>
      <c r="F334" s="160">
        <v>397</v>
      </c>
      <c r="G334" s="160">
        <v>53</v>
      </c>
      <c r="H334" s="160">
        <v>6</v>
      </c>
      <c r="I334" s="161">
        <v>3773</v>
      </c>
      <c r="J334" s="161">
        <v>908915</v>
      </c>
      <c r="K334" s="161">
        <v>33232</v>
      </c>
      <c r="L334" s="161">
        <v>112762</v>
      </c>
      <c r="M334" s="161">
        <v>15054</v>
      </c>
      <c r="N334" s="161">
        <v>1704</v>
      </c>
      <c r="O334" s="161">
        <v>1071667</v>
      </c>
    </row>
    <row r="335" spans="1:15" ht="11.25" customHeight="1" x14ac:dyDescent="0.2">
      <c r="A335" s="271"/>
      <c r="B335" s="157" t="s">
        <v>206</v>
      </c>
      <c r="C335" s="158" t="s">
        <v>204</v>
      </c>
      <c r="D335" s="161">
        <v>2904</v>
      </c>
      <c r="E335" s="160">
        <v>136</v>
      </c>
      <c r="F335" s="160">
        <v>407</v>
      </c>
      <c r="G335" s="160">
        <v>49</v>
      </c>
      <c r="H335" s="160">
        <v>4</v>
      </c>
      <c r="I335" s="161">
        <v>3500</v>
      </c>
      <c r="J335" s="161">
        <v>869206</v>
      </c>
      <c r="K335" s="161">
        <v>40707</v>
      </c>
      <c r="L335" s="161">
        <v>121820</v>
      </c>
      <c r="M335" s="161">
        <v>14666</v>
      </c>
      <c r="N335" s="161">
        <v>1197</v>
      </c>
      <c r="O335" s="161">
        <v>1047596</v>
      </c>
    </row>
    <row r="336" spans="1:15" ht="11.25" customHeight="1" x14ac:dyDescent="0.2">
      <c r="A336" s="271"/>
      <c r="B336" s="157" t="s">
        <v>207</v>
      </c>
      <c r="C336" s="158" t="s">
        <v>203</v>
      </c>
      <c r="D336" s="160">
        <v>466</v>
      </c>
      <c r="E336" s="160">
        <v>10</v>
      </c>
      <c r="F336" s="160">
        <v>124</v>
      </c>
      <c r="G336" s="160">
        <v>14</v>
      </c>
      <c r="H336" s="160">
        <v>3</v>
      </c>
      <c r="I336" s="160">
        <v>617</v>
      </c>
      <c r="J336" s="161">
        <v>45481</v>
      </c>
      <c r="K336" s="160">
        <v>976</v>
      </c>
      <c r="L336" s="161">
        <v>12102</v>
      </c>
      <c r="M336" s="161">
        <v>1366</v>
      </c>
      <c r="N336" s="160">
        <v>293</v>
      </c>
      <c r="O336" s="161">
        <v>60218</v>
      </c>
    </row>
    <row r="337" spans="1:15" ht="11.25" customHeight="1" x14ac:dyDescent="0.2">
      <c r="A337" s="271"/>
      <c r="B337" s="157" t="s">
        <v>207</v>
      </c>
      <c r="C337" s="158" t="s">
        <v>204</v>
      </c>
      <c r="D337" s="160">
        <v>435</v>
      </c>
      <c r="E337" s="160">
        <v>45</v>
      </c>
      <c r="F337" s="160">
        <v>80</v>
      </c>
      <c r="G337" s="160">
        <v>12</v>
      </c>
      <c r="H337" s="160">
        <v>1</v>
      </c>
      <c r="I337" s="160">
        <v>573</v>
      </c>
      <c r="J337" s="161">
        <v>77306</v>
      </c>
      <c r="K337" s="161">
        <v>7997</v>
      </c>
      <c r="L337" s="161">
        <v>14217</v>
      </c>
      <c r="M337" s="161">
        <v>2133</v>
      </c>
      <c r="N337" s="160">
        <v>178</v>
      </c>
      <c r="O337" s="161">
        <v>101831</v>
      </c>
    </row>
    <row r="338" spans="1:15" ht="11.25" customHeight="1" x14ac:dyDescent="0.2">
      <c r="A338" s="271"/>
      <c r="B338" s="157" t="s">
        <v>208</v>
      </c>
      <c r="C338" s="158" t="s">
        <v>203</v>
      </c>
      <c r="D338" s="161">
        <v>7009</v>
      </c>
      <c r="E338" s="160">
        <v>381</v>
      </c>
      <c r="F338" s="161">
        <v>2047</v>
      </c>
      <c r="G338" s="161">
        <v>2112</v>
      </c>
      <c r="H338" s="160">
        <v>23</v>
      </c>
      <c r="I338" s="161">
        <v>11572</v>
      </c>
      <c r="J338" s="161">
        <v>626503</v>
      </c>
      <c r="K338" s="161">
        <v>34056</v>
      </c>
      <c r="L338" s="161">
        <v>182972</v>
      </c>
      <c r="M338" s="161">
        <v>188782</v>
      </c>
      <c r="N338" s="161">
        <v>2056</v>
      </c>
      <c r="O338" s="161">
        <v>1034369</v>
      </c>
    </row>
    <row r="339" spans="1:15" ht="11.25" customHeight="1" x14ac:dyDescent="0.2">
      <c r="A339" s="271"/>
      <c r="B339" s="157" t="s">
        <v>209</v>
      </c>
      <c r="C339" s="158" t="s">
        <v>204</v>
      </c>
      <c r="D339" s="161">
        <v>7904</v>
      </c>
      <c r="E339" s="160">
        <v>269</v>
      </c>
      <c r="F339" s="161">
        <v>1507</v>
      </c>
      <c r="G339" s="160">
        <v>541</v>
      </c>
      <c r="H339" s="160">
        <v>26</v>
      </c>
      <c r="I339" s="161">
        <v>10247</v>
      </c>
      <c r="J339" s="161">
        <v>1410321</v>
      </c>
      <c r="K339" s="161">
        <v>47998</v>
      </c>
      <c r="L339" s="161">
        <v>268896</v>
      </c>
      <c r="M339" s="161">
        <v>96531</v>
      </c>
      <c r="N339" s="161">
        <v>4639</v>
      </c>
      <c r="O339" s="161">
        <v>1828385</v>
      </c>
    </row>
    <row r="340" spans="1:15" ht="11.25" customHeight="1" x14ac:dyDescent="0.2">
      <c r="A340" s="271"/>
      <c r="B340" s="157" t="s">
        <v>210</v>
      </c>
      <c r="C340" s="158" t="s">
        <v>203</v>
      </c>
      <c r="D340" s="161">
        <v>2495</v>
      </c>
      <c r="E340" s="160">
        <v>55</v>
      </c>
      <c r="F340" s="160">
        <v>729</v>
      </c>
      <c r="G340" s="160">
        <v>223</v>
      </c>
      <c r="H340" s="160">
        <v>2</v>
      </c>
      <c r="I340" s="161">
        <v>3504</v>
      </c>
      <c r="J340" s="161">
        <v>398749</v>
      </c>
      <c r="K340" s="161">
        <v>8790</v>
      </c>
      <c r="L340" s="161">
        <v>116508</v>
      </c>
      <c r="M340" s="161">
        <v>35640</v>
      </c>
      <c r="N340" s="160">
        <v>320</v>
      </c>
      <c r="O340" s="161">
        <v>560007</v>
      </c>
    </row>
    <row r="341" spans="1:15" ht="11.25" customHeight="1" x14ac:dyDescent="0.2">
      <c r="A341" s="271"/>
      <c r="B341" s="157" t="s">
        <v>211</v>
      </c>
      <c r="C341" s="158" t="s">
        <v>204</v>
      </c>
      <c r="D341" s="161">
        <v>6455</v>
      </c>
      <c r="E341" s="160">
        <v>94</v>
      </c>
      <c r="F341" s="161">
        <v>1813</v>
      </c>
      <c r="G341" s="160">
        <v>175</v>
      </c>
      <c r="H341" s="160">
        <v>9</v>
      </c>
      <c r="I341" s="161">
        <v>8546</v>
      </c>
      <c r="J341" s="161">
        <v>1277506</v>
      </c>
      <c r="K341" s="161">
        <v>18603</v>
      </c>
      <c r="L341" s="161">
        <v>358810</v>
      </c>
      <c r="M341" s="161">
        <v>34634</v>
      </c>
      <c r="N341" s="161">
        <v>1781</v>
      </c>
      <c r="O341" s="161">
        <v>1691334</v>
      </c>
    </row>
    <row r="342" spans="1:15" ht="11.25" customHeight="1" x14ac:dyDescent="0.2">
      <c r="A342" s="272"/>
      <c r="B342" s="273" t="s">
        <v>201</v>
      </c>
      <c r="C342" s="273"/>
      <c r="D342" s="161">
        <v>33270</v>
      </c>
      <c r="E342" s="161">
        <v>1165</v>
      </c>
      <c r="F342" s="161">
        <v>7334</v>
      </c>
      <c r="G342" s="161">
        <v>3191</v>
      </c>
      <c r="H342" s="160">
        <v>75</v>
      </c>
      <c r="I342" s="163">
        <v>45035</v>
      </c>
      <c r="J342" s="161">
        <v>6641002</v>
      </c>
      <c r="K342" s="161">
        <v>217158</v>
      </c>
      <c r="L342" s="161">
        <v>1286322</v>
      </c>
      <c r="M342" s="161">
        <v>393923</v>
      </c>
      <c r="N342" s="161">
        <v>12590</v>
      </c>
      <c r="O342" s="165">
        <v>8550995</v>
      </c>
    </row>
    <row r="343" spans="1:15" ht="11.25" customHeight="1" x14ac:dyDescent="0.2">
      <c r="A343" s="270" t="s">
        <v>64</v>
      </c>
      <c r="B343" s="157" t="s">
        <v>202</v>
      </c>
      <c r="C343" s="158" t="s">
        <v>203</v>
      </c>
      <c r="D343" s="159"/>
      <c r="E343" s="159"/>
      <c r="F343" s="160">
        <v>31</v>
      </c>
      <c r="G343" s="159"/>
      <c r="H343" s="160">
        <v>24</v>
      </c>
      <c r="I343" s="160">
        <v>55</v>
      </c>
      <c r="J343" s="159"/>
      <c r="K343" s="159"/>
      <c r="L343" s="161">
        <v>15291</v>
      </c>
      <c r="M343" s="159"/>
      <c r="N343" s="161">
        <v>11839</v>
      </c>
      <c r="O343" s="161">
        <v>27130</v>
      </c>
    </row>
    <row r="344" spans="1:15" ht="11.25" customHeight="1" x14ac:dyDescent="0.2">
      <c r="A344" s="271"/>
      <c r="B344" s="157" t="s">
        <v>202</v>
      </c>
      <c r="C344" s="158" t="s">
        <v>204</v>
      </c>
      <c r="D344" s="159"/>
      <c r="E344" s="159"/>
      <c r="F344" s="160">
        <v>34</v>
      </c>
      <c r="G344" s="159"/>
      <c r="H344" s="160">
        <v>17</v>
      </c>
      <c r="I344" s="160">
        <v>51</v>
      </c>
      <c r="J344" s="159"/>
      <c r="K344" s="159"/>
      <c r="L344" s="161">
        <v>16268</v>
      </c>
      <c r="M344" s="159"/>
      <c r="N344" s="161">
        <v>8134</v>
      </c>
      <c r="O344" s="161">
        <v>24402</v>
      </c>
    </row>
    <row r="345" spans="1:15" ht="11.25" customHeight="1" x14ac:dyDescent="0.2">
      <c r="A345" s="271"/>
      <c r="B345" s="157" t="s">
        <v>205</v>
      </c>
      <c r="C345" s="158" t="s">
        <v>203</v>
      </c>
      <c r="D345" s="160">
        <v>11</v>
      </c>
      <c r="E345" s="160">
        <v>3</v>
      </c>
      <c r="F345" s="160">
        <v>200</v>
      </c>
      <c r="G345" s="160">
        <v>1</v>
      </c>
      <c r="H345" s="160">
        <v>116</v>
      </c>
      <c r="I345" s="160">
        <v>331</v>
      </c>
      <c r="J345" s="161">
        <v>5398</v>
      </c>
      <c r="K345" s="161">
        <v>1472</v>
      </c>
      <c r="L345" s="161">
        <v>98137</v>
      </c>
      <c r="M345" s="160">
        <v>491</v>
      </c>
      <c r="N345" s="161">
        <v>56920</v>
      </c>
      <c r="O345" s="161">
        <v>162418</v>
      </c>
    </row>
    <row r="346" spans="1:15" ht="11.25" customHeight="1" x14ac:dyDescent="0.2">
      <c r="A346" s="271"/>
      <c r="B346" s="157" t="s">
        <v>205</v>
      </c>
      <c r="C346" s="158" t="s">
        <v>204</v>
      </c>
      <c r="D346" s="160">
        <v>7</v>
      </c>
      <c r="E346" s="160">
        <v>3</v>
      </c>
      <c r="F346" s="160">
        <v>189</v>
      </c>
      <c r="G346" s="160">
        <v>1</v>
      </c>
      <c r="H346" s="160">
        <v>106</v>
      </c>
      <c r="I346" s="160">
        <v>306</v>
      </c>
      <c r="J346" s="161">
        <v>3349</v>
      </c>
      <c r="K346" s="161">
        <v>1435</v>
      </c>
      <c r="L346" s="161">
        <v>90418</v>
      </c>
      <c r="M346" s="160">
        <v>478</v>
      </c>
      <c r="N346" s="161">
        <v>50711</v>
      </c>
      <c r="O346" s="161">
        <v>146391</v>
      </c>
    </row>
    <row r="347" spans="1:15" ht="11.25" customHeight="1" x14ac:dyDescent="0.2">
      <c r="A347" s="271"/>
      <c r="B347" s="157" t="s">
        <v>206</v>
      </c>
      <c r="C347" s="158" t="s">
        <v>203</v>
      </c>
      <c r="D347" s="160">
        <v>20</v>
      </c>
      <c r="E347" s="160">
        <v>14</v>
      </c>
      <c r="F347" s="160">
        <v>423</v>
      </c>
      <c r="G347" s="160">
        <v>4</v>
      </c>
      <c r="H347" s="160">
        <v>574</v>
      </c>
      <c r="I347" s="161">
        <v>1035</v>
      </c>
      <c r="J347" s="161">
        <v>6442</v>
      </c>
      <c r="K347" s="161">
        <v>4509</v>
      </c>
      <c r="L347" s="161">
        <v>136247</v>
      </c>
      <c r="M347" s="161">
        <v>1288</v>
      </c>
      <c r="N347" s="161">
        <v>184884</v>
      </c>
      <c r="O347" s="161">
        <v>333370</v>
      </c>
    </row>
    <row r="348" spans="1:15" ht="11.25" customHeight="1" x14ac:dyDescent="0.2">
      <c r="A348" s="271"/>
      <c r="B348" s="157" t="s">
        <v>206</v>
      </c>
      <c r="C348" s="158" t="s">
        <v>204</v>
      </c>
      <c r="D348" s="160">
        <v>8</v>
      </c>
      <c r="E348" s="160">
        <v>18</v>
      </c>
      <c r="F348" s="160">
        <v>377</v>
      </c>
      <c r="G348" s="160">
        <v>2</v>
      </c>
      <c r="H348" s="160">
        <v>542</v>
      </c>
      <c r="I348" s="160">
        <v>947</v>
      </c>
      <c r="J348" s="161">
        <v>2715</v>
      </c>
      <c r="K348" s="161">
        <v>6110</v>
      </c>
      <c r="L348" s="161">
        <v>127962</v>
      </c>
      <c r="M348" s="160">
        <v>679</v>
      </c>
      <c r="N348" s="161">
        <v>183966</v>
      </c>
      <c r="O348" s="161">
        <v>321432</v>
      </c>
    </row>
    <row r="349" spans="1:15" ht="11.25" customHeight="1" x14ac:dyDescent="0.2">
      <c r="A349" s="271"/>
      <c r="B349" s="157" t="s">
        <v>207</v>
      </c>
      <c r="C349" s="158" t="s">
        <v>203</v>
      </c>
      <c r="D349" s="160">
        <v>2</v>
      </c>
      <c r="E349" s="160">
        <v>7</v>
      </c>
      <c r="F349" s="160">
        <v>71</v>
      </c>
      <c r="G349" s="159"/>
      <c r="H349" s="160">
        <v>94</v>
      </c>
      <c r="I349" s="160">
        <v>174</v>
      </c>
      <c r="J349" s="160">
        <v>221</v>
      </c>
      <c r="K349" s="160">
        <v>775</v>
      </c>
      <c r="L349" s="161">
        <v>7858</v>
      </c>
      <c r="M349" s="159"/>
      <c r="N349" s="161">
        <v>10404</v>
      </c>
      <c r="O349" s="161">
        <v>19258</v>
      </c>
    </row>
    <row r="350" spans="1:15" ht="11.25" customHeight="1" x14ac:dyDescent="0.2">
      <c r="A350" s="271"/>
      <c r="B350" s="157" t="s">
        <v>207</v>
      </c>
      <c r="C350" s="158" t="s">
        <v>204</v>
      </c>
      <c r="D350" s="159"/>
      <c r="E350" s="160">
        <v>8</v>
      </c>
      <c r="F350" s="160">
        <v>52</v>
      </c>
      <c r="G350" s="159"/>
      <c r="H350" s="160">
        <v>81</v>
      </c>
      <c r="I350" s="160">
        <v>141</v>
      </c>
      <c r="J350" s="159"/>
      <c r="K350" s="161">
        <v>1612</v>
      </c>
      <c r="L350" s="161">
        <v>10480</v>
      </c>
      <c r="M350" s="159"/>
      <c r="N350" s="161">
        <v>16324</v>
      </c>
      <c r="O350" s="161">
        <v>28416</v>
      </c>
    </row>
    <row r="351" spans="1:15" ht="11.25" customHeight="1" x14ac:dyDescent="0.2">
      <c r="A351" s="271"/>
      <c r="B351" s="157" t="s">
        <v>208</v>
      </c>
      <c r="C351" s="158" t="s">
        <v>203</v>
      </c>
      <c r="D351" s="160">
        <v>109</v>
      </c>
      <c r="E351" s="160">
        <v>210</v>
      </c>
      <c r="F351" s="161">
        <v>1485</v>
      </c>
      <c r="G351" s="160">
        <v>19</v>
      </c>
      <c r="H351" s="161">
        <v>1933</v>
      </c>
      <c r="I351" s="161">
        <v>3756</v>
      </c>
      <c r="J351" s="161">
        <v>11049</v>
      </c>
      <c r="K351" s="161">
        <v>21286</v>
      </c>
      <c r="L351" s="161">
        <v>150524</v>
      </c>
      <c r="M351" s="161">
        <v>1926</v>
      </c>
      <c r="N351" s="161">
        <v>195935</v>
      </c>
      <c r="O351" s="161">
        <v>380720</v>
      </c>
    </row>
    <row r="352" spans="1:15" ht="11.25" customHeight="1" x14ac:dyDescent="0.2">
      <c r="A352" s="271"/>
      <c r="B352" s="157" t="s">
        <v>209</v>
      </c>
      <c r="C352" s="158" t="s">
        <v>204</v>
      </c>
      <c r="D352" s="160">
        <v>78</v>
      </c>
      <c r="E352" s="160">
        <v>96</v>
      </c>
      <c r="F352" s="161">
        <v>1007</v>
      </c>
      <c r="G352" s="160">
        <v>10</v>
      </c>
      <c r="H352" s="161">
        <v>1744</v>
      </c>
      <c r="I352" s="161">
        <v>2935</v>
      </c>
      <c r="J352" s="161">
        <v>15783</v>
      </c>
      <c r="K352" s="161">
        <v>19425</v>
      </c>
      <c r="L352" s="161">
        <v>203758</v>
      </c>
      <c r="M352" s="161">
        <v>2023</v>
      </c>
      <c r="N352" s="161">
        <v>352883</v>
      </c>
      <c r="O352" s="161">
        <v>593872</v>
      </c>
    </row>
    <row r="353" spans="1:15" ht="11.25" customHeight="1" x14ac:dyDescent="0.2">
      <c r="A353" s="271"/>
      <c r="B353" s="157" t="s">
        <v>210</v>
      </c>
      <c r="C353" s="158" t="s">
        <v>203</v>
      </c>
      <c r="D353" s="160">
        <v>7</v>
      </c>
      <c r="E353" s="160">
        <v>44</v>
      </c>
      <c r="F353" s="160">
        <v>529</v>
      </c>
      <c r="G353" s="160">
        <v>2</v>
      </c>
      <c r="H353" s="160">
        <v>709</v>
      </c>
      <c r="I353" s="161">
        <v>1291</v>
      </c>
      <c r="J353" s="161">
        <v>1269</v>
      </c>
      <c r="K353" s="161">
        <v>7974</v>
      </c>
      <c r="L353" s="161">
        <v>95873</v>
      </c>
      <c r="M353" s="160">
        <v>362</v>
      </c>
      <c r="N353" s="161">
        <v>128496</v>
      </c>
      <c r="O353" s="161">
        <v>233974</v>
      </c>
    </row>
    <row r="354" spans="1:15" ht="11.25" customHeight="1" x14ac:dyDescent="0.2">
      <c r="A354" s="271"/>
      <c r="B354" s="157" t="s">
        <v>211</v>
      </c>
      <c r="C354" s="158" t="s">
        <v>204</v>
      </c>
      <c r="D354" s="160">
        <v>16</v>
      </c>
      <c r="E354" s="160">
        <v>68</v>
      </c>
      <c r="F354" s="161">
        <v>1055</v>
      </c>
      <c r="G354" s="160">
        <v>1</v>
      </c>
      <c r="H354" s="161">
        <v>1520</v>
      </c>
      <c r="I354" s="161">
        <v>2660</v>
      </c>
      <c r="J354" s="161">
        <v>3591</v>
      </c>
      <c r="K354" s="161">
        <v>15261</v>
      </c>
      <c r="L354" s="161">
        <v>236773</v>
      </c>
      <c r="M354" s="160">
        <v>224</v>
      </c>
      <c r="N354" s="161">
        <v>341133</v>
      </c>
      <c r="O354" s="161">
        <v>596982</v>
      </c>
    </row>
    <row r="355" spans="1:15" ht="11.25" customHeight="1" x14ac:dyDescent="0.2">
      <c r="A355" s="272"/>
      <c r="B355" s="273" t="s">
        <v>201</v>
      </c>
      <c r="C355" s="273"/>
      <c r="D355" s="160">
        <v>258</v>
      </c>
      <c r="E355" s="160">
        <v>471</v>
      </c>
      <c r="F355" s="161">
        <v>5453</v>
      </c>
      <c r="G355" s="160">
        <v>40</v>
      </c>
      <c r="H355" s="161">
        <v>7460</v>
      </c>
      <c r="I355" s="163">
        <v>13682</v>
      </c>
      <c r="J355" s="161">
        <v>49817</v>
      </c>
      <c r="K355" s="161">
        <v>79859</v>
      </c>
      <c r="L355" s="161">
        <v>1189589</v>
      </c>
      <c r="M355" s="161">
        <v>7471</v>
      </c>
      <c r="N355" s="161">
        <v>1541629</v>
      </c>
      <c r="O355" s="165">
        <v>2868365</v>
      </c>
    </row>
    <row r="356" spans="1:15" ht="11.25" customHeight="1" x14ac:dyDescent="0.2">
      <c r="A356" s="270" t="s">
        <v>65</v>
      </c>
      <c r="B356" s="157" t="s">
        <v>202</v>
      </c>
      <c r="C356" s="158" t="s">
        <v>203</v>
      </c>
      <c r="D356" s="160">
        <v>1</v>
      </c>
      <c r="E356" s="160">
        <v>54</v>
      </c>
      <c r="F356" s="160">
        <v>5</v>
      </c>
      <c r="G356" s="160">
        <v>2</v>
      </c>
      <c r="H356" s="159"/>
      <c r="I356" s="160">
        <v>62</v>
      </c>
      <c r="J356" s="160">
        <v>471</v>
      </c>
      <c r="K356" s="161">
        <v>25439</v>
      </c>
      <c r="L356" s="161">
        <v>2355</v>
      </c>
      <c r="M356" s="160">
        <v>942</v>
      </c>
      <c r="N356" s="159"/>
      <c r="O356" s="161">
        <v>29207</v>
      </c>
    </row>
    <row r="357" spans="1:15" ht="11.25" customHeight="1" x14ac:dyDescent="0.2">
      <c r="A357" s="271"/>
      <c r="B357" s="157" t="s">
        <v>202</v>
      </c>
      <c r="C357" s="158" t="s">
        <v>204</v>
      </c>
      <c r="D357" s="159"/>
      <c r="E357" s="160">
        <v>41</v>
      </c>
      <c r="F357" s="160">
        <v>3</v>
      </c>
      <c r="G357" s="159"/>
      <c r="H357" s="159"/>
      <c r="I357" s="160">
        <v>44</v>
      </c>
      <c r="J357" s="159"/>
      <c r="K357" s="161">
        <v>18735</v>
      </c>
      <c r="L357" s="161">
        <v>1371</v>
      </c>
      <c r="M357" s="159"/>
      <c r="N357" s="159"/>
      <c r="O357" s="161">
        <v>20106</v>
      </c>
    </row>
    <row r="358" spans="1:15" ht="11.25" customHeight="1" x14ac:dyDescent="0.2">
      <c r="A358" s="271"/>
      <c r="B358" s="157" t="s">
        <v>205</v>
      </c>
      <c r="C358" s="158" t="s">
        <v>203</v>
      </c>
      <c r="D358" s="160">
        <v>11</v>
      </c>
      <c r="E358" s="160">
        <v>334</v>
      </c>
      <c r="F358" s="160">
        <v>56</v>
      </c>
      <c r="G358" s="160">
        <v>1</v>
      </c>
      <c r="H358" s="160">
        <v>2</v>
      </c>
      <c r="I358" s="160">
        <v>404</v>
      </c>
      <c r="J358" s="161">
        <v>5155</v>
      </c>
      <c r="K358" s="161">
        <v>156519</v>
      </c>
      <c r="L358" s="161">
        <v>26243</v>
      </c>
      <c r="M358" s="160">
        <v>469</v>
      </c>
      <c r="N358" s="160">
        <v>937</v>
      </c>
      <c r="O358" s="161">
        <v>189323</v>
      </c>
    </row>
    <row r="359" spans="1:15" ht="11.25" customHeight="1" x14ac:dyDescent="0.2">
      <c r="A359" s="271"/>
      <c r="B359" s="157" t="s">
        <v>205</v>
      </c>
      <c r="C359" s="158" t="s">
        <v>204</v>
      </c>
      <c r="D359" s="160">
        <v>11</v>
      </c>
      <c r="E359" s="160">
        <v>337</v>
      </c>
      <c r="F359" s="160">
        <v>60</v>
      </c>
      <c r="G359" s="160">
        <v>3</v>
      </c>
      <c r="H359" s="159"/>
      <c r="I359" s="160">
        <v>411</v>
      </c>
      <c r="J359" s="161">
        <v>5026</v>
      </c>
      <c r="K359" s="161">
        <v>153971</v>
      </c>
      <c r="L359" s="161">
        <v>27413</v>
      </c>
      <c r="M359" s="161">
        <v>1371</v>
      </c>
      <c r="N359" s="159"/>
      <c r="O359" s="161">
        <v>187781</v>
      </c>
    </row>
    <row r="360" spans="1:15" ht="11.25" customHeight="1" x14ac:dyDescent="0.2">
      <c r="A360" s="271"/>
      <c r="B360" s="157" t="s">
        <v>206</v>
      </c>
      <c r="C360" s="158" t="s">
        <v>203</v>
      </c>
      <c r="D360" s="160">
        <v>21</v>
      </c>
      <c r="E360" s="161">
        <v>1291</v>
      </c>
      <c r="F360" s="160">
        <v>151</v>
      </c>
      <c r="G360" s="160">
        <v>3</v>
      </c>
      <c r="H360" s="159"/>
      <c r="I360" s="161">
        <v>1466</v>
      </c>
      <c r="J360" s="161">
        <v>6460</v>
      </c>
      <c r="K360" s="161">
        <v>397126</v>
      </c>
      <c r="L360" s="161">
        <v>46449</v>
      </c>
      <c r="M360" s="160">
        <v>923</v>
      </c>
      <c r="N360" s="159"/>
      <c r="O360" s="161">
        <v>450958</v>
      </c>
    </row>
    <row r="361" spans="1:15" ht="11.25" customHeight="1" x14ac:dyDescent="0.2">
      <c r="A361" s="271"/>
      <c r="B361" s="157" t="s">
        <v>206</v>
      </c>
      <c r="C361" s="158" t="s">
        <v>204</v>
      </c>
      <c r="D361" s="160">
        <v>21</v>
      </c>
      <c r="E361" s="161">
        <v>1112</v>
      </c>
      <c r="F361" s="160">
        <v>115</v>
      </c>
      <c r="G361" s="160">
        <v>6</v>
      </c>
      <c r="H361" s="160">
        <v>6</v>
      </c>
      <c r="I361" s="161">
        <v>1260</v>
      </c>
      <c r="J361" s="161">
        <v>6807</v>
      </c>
      <c r="K361" s="161">
        <v>360462</v>
      </c>
      <c r="L361" s="161">
        <v>37278</v>
      </c>
      <c r="M361" s="161">
        <v>1945</v>
      </c>
      <c r="N361" s="161">
        <v>1945</v>
      </c>
      <c r="O361" s="161">
        <v>408437</v>
      </c>
    </row>
    <row r="362" spans="1:15" ht="11.25" customHeight="1" x14ac:dyDescent="0.2">
      <c r="A362" s="271"/>
      <c r="B362" s="157" t="s">
        <v>207</v>
      </c>
      <c r="C362" s="158" t="s">
        <v>203</v>
      </c>
      <c r="D362" s="160">
        <v>5</v>
      </c>
      <c r="E362" s="160">
        <v>285</v>
      </c>
      <c r="F362" s="160">
        <v>40</v>
      </c>
      <c r="G362" s="160">
        <v>3</v>
      </c>
      <c r="H362" s="160">
        <v>1</v>
      </c>
      <c r="I362" s="160">
        <v>334</v>
      </c>
      <c r="J362" s="160">
        <v>528</v>
      </c>
      <c r="K362" s="161">
        <v>30124</v>
      </c>
      <c r="L362" s="161">
        <v>4228</v>
      </c>
      <c r="M362" s="160">
        <v>317</v>
      </c>
      <c r="N362" s="160">
        <v>106</v>
      </c>
      <c r="O362" s="161">
        <v>35303</v>
      </c>
    </row>
    <row r="363" spans="1:15" ht="11.25" customHeight="1" x14ac:dyDescent="0.2">
      <c r="A363" s="271"/>
      <c r="B363" s="157" t="s">
        <v>207</v>
      </c>
      <c r="C363" s="158" t="s">
        <v>204</v>
      </c>
      <c r="D363" s="160">
        <v>3</v>
      </c>
      <c r="E363" s="160">
        <v>177</v>
      </c>
      <c r="F363" s="160">
        <v>29</v>
      </c>
      <c r="G363" s="160">
        <v>2</v>
      </c>
      <c r="H363" s="159"/>
      <c r="I363" s="160">
        <v>211</v>
      </c>
      <c r="J363" s="160">
        <v>577</v>
      </c>
      <c r="K363" s="161">
        <v>34066</v>
      </c>
      <c r="L363" s="161">
        <v>5582</v>
      </c>
      <c r="M363" s="160">
        <v>385</v>
      </c>
      <c r="N363" s="159"/>
      <c r="O363" s="161">
        <v>40610</v>
      </c>
    </row>
    <row r="364" spans="1:15" ht="11.25" customHeight="1" x14ac:dyDescent="0.2">
      <c r="A364" s="271"/>
      <c r="B364" s="157" t="s">
        <v>208</v>
      </c>
      <c r="C364" s="158" t="s">
        <v>203</v>
      </c>
      <c r="D364" s="160">
        <v>138</v>
      </c>
      <c r="E364" s="161">
        <v>3644</v>
      </c>
      <c r="F364" s="160">
        <v>673</v>
      </c>
      <c r="G364" s="160">
        <v>58</v>
      </c>
      <c r="H364" s="160">
        <v>8</v>
      </c>
      <c r="I364" s="161">
        <v>4521</v>
      </c>
      <c r="J364" s="161">
        <v>13359</v>
      </c>
      <c r="K364" s="161">
        <v>352755</v>
      </c>
      <c r="L364" s="161">
        <v>65149</v>
      </c>
      <c r="M364" s="161">
        <v>5615</v>
      </c>
      <c r="N364" s="160">
        <v>774</v>
      </c>
      <c r="O364" s="161">
        <v>437652</v>
      </c>
    </row>
    <row r="365" spans="1:15" ht="11.25" customHeight="1" x14ac:dyDescent="0.2">
      <c r="A365" s="271"/>
      <c r="B365" s="157" t="s">
        <v>209</v>
      </c>
      <c r="C365" s="158" t="s">
        <v>204</v>
      </c>
      <c r="D365" s="160">
        <v>83</v>
      </c>
      <c r="E365" s="161">
        <v>3146</v>
      </c>
      <c r="F365" s="160">
        <v>579</v>
      </c>
      <c r="G365" s="160">
        <v>29</v>
      </c>
      <c r="H365" s="160">
        <v>12</v>
      </c>
      <c r="I365" s="161">
        <v>3849</v>
      </c>
      <c r="J365" s="161">
        <v>16039</v>
      </c>
      <c r="K365" s="161">
        <v>607937</v>
      </c>
      <c r="L365" s="161">
        <v>111887</v>
      </c>
      <c r="M365" s="161">
        <v>5604</v>
      </c>
      <c r="N365" s="161">
        <v>2319</v>
      </c>
      <c r="O365" s="161">
        <v>743786</v>
      </c>
    </row>
    <row r="366" spans="1:15" ht="11.25" customHeight="1" x14ac:dyDescent="0.2">
      <c r="A366" s="271"/>
      <c r="B366" s="157" t="s">
        <v>210</v>
      </c>
      <c r="C366" s="158" t="s">
        <v>203</v>
      </c>
      <c r="D366" s="160">
        <v>15</v>
      </c>
      <c r="E366" s="160">
        <v>833</v>
      </c>
      <c r="F366" s="160">
        <v>190</v>
      </c>
      <c r="G366" s="160">
        <v>1</v>
      </c>
      <c r="H366" s="159"/>
      <c r="I366" s="161">
        <v>1039</v>
      </c>
      <c r="J366" s="161">
        <v>2596</v>
      </c>
      <c r="K366" s="161">
        <v>144179</v>
      </c>
      <c r="L366" s="161">
        <v>32886</v>
      </c>
      <c r="M366" s="160">
        <v>173</v>
      </c>
      <c r="N366" s="159"/>
      <c r="O366" s="161">
        <v>179834</v>
      </c>
    </row>
    <row r="367" spans="1:15" ht="11.25" customHeight="1" x14ac:dyDescent="0.2">
      <c r="A367" s="271"/>
      <c r="B367" s="157" t="s">
        <v>211</v>
      </c>
      <c r="C367" s="158" t="s">
        <v>204</v>
      </c>
      <c r="D367" s="160">
        <v>18</v>
      </c>
      <c r="E367" s="161">
        <v>1940</v>
      </c>
      <c r="F367" s="160">
        <v>397</v>
      </c>
      <c r="G367" s="160">
        <v>10</v>
      </c>
      <c r="H367" s="160">
        <v>2</v>
      </c>
      <c r="I367" s="161">
        <v>2367</v>
      </c>
      <c r="J367" s="161">
        <v>3858</v>
      </c>
      <c r="K367" s="161">
        <v>415812</v>
      </c>
      <c r="L367" s="161">
        <v>85091</v>
      </c>
      <c r="M367" s="161">
        <v>2143</v>
      </c>
      <c r="N367" s="160">
        <v>429</v>
      </c>
      <c r="O367" s="161">
        <v>507333</v>
      </c>
    </row>
    <row r="368" spans="1:15" ht="11.25" customHeight="1" x14ac:dyDescent="0.2">
      <c r="A368" s="272"/>
      <c r="B368" s="273" t="s">
        <v>201</v>
      </c>
      <c r="C368" s="273"/>
      <c r="D368" s="160">
        <v>327</v>
      </c>
      <c r="E368" s="161">
        <v>13194</v>
      </c>
      <c r="F368" s="161">
        <v>2298</v>
      </c>
      <c r="G368" s="160">
        <v>118</v>
      </c>
      <c r="H368" s="160">
        <v>31</v>
      </c>
      <c r="I368" s="163">
        <v>15968</v>
      </c>
      <c r="J368" s="161">
        <v>60876</v>
      </c>
      <c r="K368" s="161">
        <v>2697125</v>
      </c>
      <c r="L368" s="161">
        <v>445932</v>
      </c>
      <c r="M368" s="161">
        <v>19887</v>
      </c>
      <c r="N368" s="161">
        <v>6510</v>
      </c>
      <c r="O368" s="165">
        <v>3230330</v>
      </c>
    </row>
    <row r="369" spans="1:15" ht="11.25" customHeight="1" x14ac:dyDescent="0.2">
      <c r="A369" s="270" t="s">
        <v>66</v>
      </c>
      <c r="B369" s="157" t="s">
        <v>202</v>
      </c>
      <c r="C369" s="158" t="s">
        <v>203</v>
      </c>
      <c r="D369" s="160">
        <v>1</v>
      </c>
      <c r="E369" s="159"/>
      <c r="F369" s="160">
        <v>3</v>
      </c>
      <c r="G369" s="160">
        <v>32</v>
      </c>
      <c r="H369" s="159"/>
      <c r="I369" s="160">
        <v>36</v>
      </c>
      <c r="J369" s="160">
        <v>435</v>
      </c>
      <c r="K369" s="159"/>
      <c r="L369" s="161">
        <v>1305</v>
      </c>
      <c r="M369" s="161">
        <v>13919</v>
      </c>
      <c r="N369" s="159"/>
      <c r="O369" s="161">
        <v>15659</v>
      </c>
    </row>
    <row r="370" spans="1:15" ht="11.25" customHeight="1" x14ac:dyDescent="0.2">
      <c r="A370" s="271"/>
      <c r="B370" s="157" t="s">
        <v>202</v>
      </c>
      <c r="C370" s="158" t="s">
        <v>204</v>
      </c>
      <c r="D370" s="159"/>
      <c r="E370" s="159"/>
      <c r="F370" s="160">
        <v>6</v>
      </c>
      <c r="G370" s="160">
        <v>35</v>
      </c>
      <c r="H370" s="159"/>
      <c r="I370" s="160">
        <v>41</v>
      </c>
      <c r="J370" s="159"/>
      <c r="K370" s="159"/>
      <c r="L370" s="161">
        <v>2532</v>
      </c>
      <c r="M370" s="161">
        <v>14767</v>
      </c>
      <c r="N370" s="159"/>
      <c r="O370" s="161">
        <v>17299</v>
      </c>
    </row>
    <row r="371" spans="1:15" ht="11.25" customHeight="1" x14ac:dyDescent="0.2">
      <c r="A371" s="271"/>
      <c r="B371" s="157" t="s">
        <v>205</v>
      </c>
      <c r="C371" s="158" t="s">
        <v>203</v>
      </c>
      <c r="D371" s="160">
        <v>22</v>
      </c>
      <c r="E371" s="160">
        <v>4</v>
      </c>
      <c r="F371" s="160">
        <v>175</v>
      </c>
      <c r="G371" s="160">
        <v>467</v>
      </c>
      <c r="H371" s="160">
        <v>3</v>
      </c>
      <c r="I371" s="160">
        <v>671</v>
      </c>
      <c r="J371" s="161">
        <v>9519</v>
      </c>
      <c r="K371" s="161">
        <v>1731</v>
      </c>
      <c r="L371" s="161">
        <v>75723</v>
      </c>
      <c r="M371" s="161">
        <v>202073</v>
      </c>
      <c r="N371" s="161">
        <v>1298</v>
      </c>
      <c r="O371" s="161">
        <v>290344</v>
      </c>
    </row>
    <row r="372" spans="1:15" ht="11.25" customHeight="1" x14ac:dyDescent="0.2">
      <c r="A372" s="271"/>
      <c r="B372" s="157" t="s">
        <v>205</v>
      </c>
      <c r="C372" s="158" t="s">
        <v>204</v>
      </c>
      <c r="D372" s="160">
        <v>11</v>
      </c>
      <c r="E372" s="160">
        <v>1</v>
      </c>
      <c r="F372" s="160">
        <v>176</v>
      </c>
      <c r="G372" s="160">
        <v>431</v>
      </c>
      <c r="H372" s="160">
        <v>4</v>
      </c>
      <c r="I372" s="160">
        <v>623</v>
      </c>
      <c r="J372" s="161">
        <v>4641</v>
      </c>
      <c r="K372" s="160">
        <v>422</v>
      </c>
      <c r="L372" s="161">
        <v>74249</v>
      </c>
      <c r="M372" s="161">
        <v>181827</v>
      </c>
      <c r="N372" s="161">
        <v>1687</v>
      </c>
      <c r="O372" s="161">
        <v>262826</v>
      </c>
    </row>
    <row r="373" spans="1:15" ht="11.25" customHeight="1" x14ac:dyDescent="0.2">
      <c r="A373" s="271"/>
      <c r="B373" s="157" t="s">
        <v>206</v>
      </c>
      <c r="C373" s="158" t="s">
        <v>203</v>
      </c>
      <c r="D373" s="160">
        <v>27</v>
      </c>
      <c r="E373" s="160">
        <v>17</v>
      </c>
      <c r="F373" s="160">
        <v>737</v>
      </c>
      <c r="G373" s="161">
        <v>1254</v>
      </c>
      <c r="H373" s="160">
        <v>17</v>
      </c>
      <c r="I373" s="161">
        <v>2052</v>
      </c>
      <c r="J373" s="161">
        <v>7669</v>
      </c>
      <c r="K373" s="161">
        <v>4829</v>
      </c>
      <c r="L373" s="161">
        <v>209335</v>
      </c>
      <c r="M373" s="161">
        <v>356181</v>
      </c>
      <c r="N373" s="161">
        <v>4829</v>
      </c>
      <c r="O373" s="161">
        <v>582843</v>
      </c>
    </row>
    <row r="374" spans="1:15" ht="11.25" customHeight="1" x14ac:dyDescent="0.2">
      <c r="A374" s="271"/>
      <c r="B374" s="157" t="s">
        <v>206</v>
      </c>
      <c r="C374" s="158" t="s">
        <v>204</v>
      </c>
      <c r="D374" s="160">
        <v>32</v>
      </c>
      <c r="E374" s="160">
        <v>13</v>
      </c>
      <c r="F374" s="160">
        <v>604</v>
      </c>
      <c r="G374" s="161">
        <v>1172</v>
      </c>
      <c r="H374" s="160">
        <v>10</v>
      </c>
      <c r="I374" s="161">
        <v>1831</v>
      </c>
      <c r="J374" s="161">
        <v>9578</v>
      </c>
      <c r="K374" s="161">
        <v>3891</v>
      </c>
      <c r="L374" s="161">
        <v>180785</v>
      </c>
      <c r="M374" s="161">
        <v>350795</v>
      </c>
      <c r="N374" s="161">
        <v>2993</v>
      </c>
      <c r="O374" s="161">
        <v>548042</v>
      </c>
    </row>
    <row r="375" spans="1:15" ht="11.25" customHeight="1" x14ac:dyDescent="0.2">
      <c r="A375" s="271"/>
      <c r="B375" s="157" t="s">
        <v>207</v>
      </c>
      <c r="C375" s="158" t="s">
        <v>203</v>
      </c>
      <c r="D375" s="160">
        <v>6</v>
      </c>
      <c r="E375" s="160">
        <v>1</v>
      </c>
      <c r="F375" s="160">
        <v>145</v>
      </c>
      <c r="G375" s="160">
        <v>155</v>
      </c>
      <c r="H375" s="160">
        <v>6</v>
      </c>
      <c r="I375" s="160">
        <v>313</v>
      </c>
      <c r="J375" s="160">
        <v>586</v>
      </c>
      <c r="K375" s="160">
        <v>98</v>
      </c>
      <c r="L375" s="161">
        <v>14152</v>
      </c>
      <c r="M375" s="161">
        <v>15128</v>
      </c>
      <c r="N375" s="160">
        <v>586</v>
      </c>
      <c r="O375" s="161">
        <v>30550</v>
      </c>
    </row>
    <row r="376" spans="1:15" ht="11.25" customHeight="1" x14ac:dyDescent="0.2">
      <c r="A376" s="271"/>
      <c r="B376" s="157" t="s">
        <v>207</v>
      </c>
      <c r="C376" s="158" t="s">
        <v>204</v>
      </c>
      <c r="D376" s="160">
        <v>3</v>
      </c>
      <c r="E376" s="160">
        <v>1</v>
      </c>
      <c r="F376" s="160">
        <v>119</v>
      </c>
      <c r="G376" s="160">
        <v>104</v>
      </c>
      <c r="H376" s="160">
        <v>7</v>
      </c>
      <c r="I376" s="160">
        <v>234</v>
      </c>
      <c r="J376" s="160">
        <v>533</v>
      </c>
      <c r="K376" s="160">
        <v>178</v>
      </c>
      <c r="L376" s="161">
        <v>21148</v>
      </c>
      <c r="M376" s="161">
        <v>18482</v>
      </c>
      <c r="N376" s="161">
        <v>1244</v>
      </c>
      <c r="O376" s="161">
        <v>41585</v>
      </c>
    </row>
    <row r="377" spans="1:15" ht="11.25" customHeight="1" x14ac:dyDescent="0.2">
      <c r="A377" s="271"/>
      <c r="B377" s="157" t="s">
        <v>208</v>
      </c>
      <c r="C377" s="158" t="s">
        <v>203</v>
      </c>
      <c r="D377" s="160">
        <v>186</v>
      </c>
      <c r="E377" s="160">
        <v>141</v>
      </c>
      <c r="F377" s="161">
        <v>3566</v>
      </c>
      <c r="G377" s="161">
        <v>2202</v>
      </c>
      <c r="H377" s="160">
        <v>40</v>
      </c>
      <c r="I377" s="161">
        <v>6135</v>
      </c>
      <c r="J377" s="161">
        <v>16626</v>
      </c>
      <c r="K377" s="161">
        <v>12603</v>
      </c>
      <c r="L377" s="161">
        <v>318749</v>
      </c>
      <c r="M377" s="161">
        <v>196827</v>
      </c>
      <c r="N377" s="161">
        <v>3575</v>
      </c>
      <c r="O377" s="161">
        <v>548380</v>
      </c>
    </row>
    <row r="378" spans="1:15" ht="11.25" customHeight="1" x14ac:dyDescent="0.2">
      <c r="A378" s="271"/>
      <c r="B378" s="157" t="s">
        <v>209</v>
      </c>
      <c r="C378" s="158" t="s">
        <v>204</v>
      </c>
      <c r="D378" s="160">
        <v>110</v>
      </c>
      <c r="E378" s="160">
        <v>52</v>
      </c>
      <c r="F378" s="161">
        <v>3203</v>
      </c>
      <c r="G378" s="161">
        <v>1680</v>
      </c>
      <c r="H378" s="160">
        <v>31</v>
      </c>
      <c r="I378" s="161">
        <v>5076</v>
      </c>
      <c r="J378" s="161">
        <v>19627</v>
      </c>
      <c r="K378" s="161">
        <v>9278</v>
      </c>
      <c r="L378" s="161">
        <v>571516</v>
      </c>
      <c r="M378" s="161">
        <v>299765</v>
      </c>
      <c r="N378" s="161">
        <v>5531</v>
      </c>
      <c r="O378" s="161">
        <v>905717</v>
      </c>
    </row>
    <row r="379" spans="1:15" ht="11.25" customHeight="1" x14ac:dyDescent="0.2">
      <c r="A379" s="271"/>
      <c r="B379" s="157" t="s">
        <v>210</v>
      </c>
      <c r="C379" s="158" t="s">
        <v>203</v>
      </c>
      <c r="D379" s="160">
        <v>16</v>
      </c>
      <c r="E379" s="160">
        <v>9</v>
      </c>
      <c r="F379" s="161">
        <v>1395</v>
      </c>
      <c r="G379" s="160">
        <v>593</v>
      </c>
      <c r="H379" s="160">
        <v>4</v>
      </c>
      <c r="I379" s="161">
        <v>2017</v>
      </c>
      <c r="J379" s="161">
        <v>2557</v>
      </c>
      <c r="K379" s="161">
        <v>1438</v>
      </c>
      <c r="L379" s="161">
        <v>222948</v>
      </c>
      <c r="M379" s="161">
        <v>94773</v>
      </c>
      <c r="N379" s="160">
        <v>639</v>
      </c>
      <c r="O379" s="161">
        <v>322355</v>
      </c>
    </row>
    <row r="380" spans="1:15" ht="11.25" customHeight="1" x14ac:dyDescent="0.2">
      <c r="A380" s="271"/>
      <c r="B380" s="157" t="s">
        <v>211</v>
      </c>
      <c r="C380" s="158" t="s">
        <v>204</v>
      </c>
      <c r="D380" s="160">
        <v>39</v>
      </c>
      <c r="E380" s="160">
        <v>22</v>
      </c>
      <c r="F380" s="161">
        <v>2928</v>
      </c>
      <c r="G380" s="161">
        <v>1207</v>
      </c>
      <c r="H380" s="160">
        <v>8</v>
      </c>
      <c r="I380" s="161">
        <v>4204</v>
      </c>
      <c r="J380" s="161">
        <v>7718</v>
      </c>
      <c r="K380" s="161">
        <v>4354</v>
      </c>
      <c r="L380" s="161">
        <v>579479</v>
      </c>
      <c r="M380" s="161">
        <v>238877</v>
      </c>
      <c r="N380" s="161">
        <v>1583</v>
      </c>
      <c r="O380" s="161">
        <v>832011</v>
      </c>
    </row>
    <row r="381" spans="1:15" ht="11.25" customHeight="1" x14ac:dyDescent="0.2">
      <c r="A381" s="272"/>
      <c r="B381" s="273" t="s">
        <v>201</v>
      </c>
      <c r="C381" s="273"/>
      <c r="D381" s="160">
        <v>453</v>
      </c>
      <c r="E381" s="160">
        <v>261</v>
      </c>
      <c r="F381" s="161">
        <v>13057</v>
      </c>
      <c r="G381" s="161">
        <v>9332</v>
      </c>
      <c r="H381" s="160">
        <v>130</v>
      </c>
      <c r="I381" s="163">
        <v>23233</v>
      </c>
      <c r="J381" s="161">
        <v>79489</v>
      </c>
      <c r="K381" s="161">
        <v>38822</v>
      </c>
      <c r="L381" s="161">
        <v>2271921</v>
      </c>
      <c r="M381" s="161">
        <v>1983414</v>
      </c>
      <c r="N381" s="161">
        <v>23965</v>
      </c>
      <c r="O381" s="165">
        <v>4397611</v>
      </c>
    </row>
    <row r="382" spans="1:15" ht="11.25" customHeight="1" x14ac:dyDescent="0.2">
      <c r="A382" s="270" t="s">
        <v>67</v>
      </c>
      <c r="B382" s="157" t="s">
        <v>202</v>
      </c>
      <c r="C382" s="158" t="s">
        <v>203</v>
      </c>
      <c r="D382" s="159"/>
      <c r="E382" s="160">
        <v>37</v>
      </c>
      <c r="F382" s="160">
        <v>5</v>
      </c>
      <c r="G382" s="159"/>
      <c r="H382" s="159"/>
      <c r="I382" s="160">
        <v>42</v>
      </c>
      <c r="J382" s="159"/>
      <c r="K382" s="161">
        <v>17060</v>
      </c>
      <c r="L382" s="161">
        <v>2305</v>
      </c>
      <c r="M382" s="159"/>
      <c r="N382" s="159"/>
      <c r="O382" s="161">
        <v>19365</v>
      </c>
    </row>
    <row r="383" spans="1:15" ht="11.25" customHeight="1" x14ac:dyDescent="0.2">
      <c r="A383" s="271"/>
      <c r="B383" s="157" t="s">
        <v>202</v>
      </c>
      <c r="C383" s="158" t="s">
        <v>204</v>
      </c>
      <c r="D383" s="159"/>
      <c r="E383" s="160">
        <v>27</v>
      </c>
      <c r="F383" s="160">
        <v>7</v>
      </c>
      <c r="G383" s="159"/>
      <c r="H383" s="159"/>
      <c r="I383" s="160">
        <v>34</v>
      </c>
      <c r="J383" s="159"/>
      <c r="K383" s="161">
        <v>12076</v>
      </c>
      <c r="L383" s="161">
        <v>3131</v>
      </c>
      <c r="M383" s="159"/>
      <c r="N383" s="159"/>
      <c r="O383" s="161">
        <v>15207</v>
      </c>
    </row>
    <row r="384" spans="1:15" ht="11.25" customHeight="1" x14ac:dyDescent="0.2">
      <c r="A384" s="271"/>
      <c r="B384" s="157" t="s">
        <v>205</v>
      </c>
      <c r="C384" s="158" t="s">
        <v>203</v>
      </c>
      <c r="D384" s="160">
        <v>3</v>
      </c>
      <c r="E384" s="160">
        <v>328</v>
      </c>
      <c r="F384" s="160">
        <v>20</v>
      </c>
      <c r="G384" s="160">
        <v>1</v>
      </c>
      <c r="H384" s="160">
        <v>1</v>
      </c>
      <c r="I384" s="160">
        <v>353</v>
      </c>
      <c r="J384" s="161">
        <v>1376</v>
      </c>
      <c r="K384" s="161">
        <v>150443</v>
      </c>
      <c r="L384" s="161">
        <v>9173</v>
      </c>
      <c r="M384" s="160">
        <v>459</v>
      </c>
      <c r="N384" s="160">
        <v>459</v>
      </c>
      <c r="O384" s="161">
        <v>161910</v>
      </c>
    </row>
    <row r="385" spans="1:15" ht="11.25" customHeight="1" x14ac:dyDescent="0.2">
      <c r="A385" s="271"/>
      <c r="B385" s="157" t="s">
        <v>205</v>
      </c>
      <c r="C385" s="158" t="s">
        <v>204</v>
      </c>
      <c r="D385" s="160">
        <v>6</v>
      </c>
      <c r="E385" s="160">
        <v>308</v>
      </c>
      <c r="F385" s="160">
        <v>27</v>
      </c>
      <c r="G385" s="160">
        <v>2</v>
      </c>
      <c r="H385" s="160">
        <v>1</v>
      </c>
      <c r="I385" s="160">
        <v>344</v>
      </c>
      <c r="J385" s="161">
        <v>2683</v>
      </c>
      <c r="K385" s="161">
        <v>137733</v>
      </c>
      <c r="L385" s="161">
        <v>12074</v>
      </c>
      <c r="M385" s="160">
        <v>894</v>
      </c>
      <c r="N385" s="160">
        <v>447</v>
      </c>
      <c r="O385" s="161">
        <v>153831</v>
      </c>
    </row>
    <row r="386" spans="1:15" ht="11.25" customHeight="1" x14ac:dyDescent="0.2">
      <c r="A386" s="271"/>
      <c r="B386" s="157" t="s">
        <v>206</v>
      </c>
      <c r="C386" s="158" t="s">
        <v>203</v>
      </c>
      <c r="D386" s="160">
        <v>33</v>
      </c>
      <c r="E386" s="161">
        <v>1203</v>
      </c>
      <c r="F386" s="160">
        <v>70</v>
      </c>
      <c r="G386" s="160">
        <v>10</v>
      </c>
      <c r="H386" s="159"/>
      <c r="I386" s="161">
        <v>1316</v>
      </c>
      <c r="J386" s="161">
        <v>9936</v>
      </c>
      <c r="K386" s="161">
        <v>362197</v>
      </c>
      <c r="L386" s="161">
        <v>21075</v>
      </c>
      <c r="M386" s="161">
        <v>3011</v>
      </c>
      <c r="N386" s="159"/>
      <c r="O386" s="161">
        <v>396219</v>
      </c>
    </row>
    <row r="387" spans="1:15" ht="11.25" customHeight="1" x14ac:dyDescent="0.2">
      <c r="A387" s="271"/>
      <c r="B387" s="157" t="s">
        <v>206</v>
      </c>
      <c r="C387" s="158" t="s">
        <v>204</v>
      </c>
      <c r="D387" s="160">
        <v>40</v>
      </c>
      <c r="E387" s="161">
        <v>1184</v>
      </c>
      <c r="F387" s="160">
        <v>48</v>
      </c>
      <c r="G387" s="160">
        <v>4</v>
      </c>
      <c r="H387" s="160">
        <v>1</v>
      </c>
      <c r="I387" s="161">
        <v>1277</v>
      </c>
      <c r="J387" s="161">
        <v>12691</v>
      </c>
      <c r="K387" s="161">
        <v>375650</v>
      </c>
      <c r="L387" s="161">
        <v>15229</v>
      </c>
      <c r="M387" s="161">
        <v>1269</v>
      </c>
      <c r="N387" s="160">
        <v>317</v>
      </c>
      <c r="O387" s="161">
        <v>405156</v>
      </c>
    </row>
    <row r="388" spans="1:15" ht="11.25" customHeight="1" x14ac:dyDescent="0.2">
      <c r="A388" s="271"/>
      <c r="B388" s="157" t="s">
        <v>207</v>
      </c>
      <c r="C388" s="158" t="s">
        <v>203</v>
      </c>
      <c r="D388" s="160">
        <v>11</v>
      </c>
      <c r="E388" s="160">
        <v>222</v>
      </c>
      <c r="F388" s="160">
        <v>25</v>
      </c>
      <c r="G388" s="160">
        <v>2</v>
      </c>
      <c r="H388" s="160">
        <v>1</v>
      </c>
      <c r="I388" s="160">
        <v>261</v>
      </c>
      <c r="J388" s="161">
        <v>1138</v>
      </c>
      <c r="K388" s="161">
        <v>22967</v>
      </c>
      <c r="L388" s="161">
        <v>2586</v>
      </c>
      <c r="M388" s="160">
        <v>207</v>
      </c>
      <c r="N388" s="160">
        <v>103</v>
      </c>
      <c r="O388" s="161">
        <v>27001</v>
      </c>
    </row>
    <row r="389" spans="1:15" ht="11.25" customHeight="1" x14ac:dyDescent="0.2">
      <c r="A389" s="271"/>
      <c r="B389" s="157" t="s">
        <v>207</v>
      </c>
      <c r="C389" s="158" t="s">
        <v>204</v>
      </c>
      <c r="D389" s="160">
        <v>6</v>
      </c>
      <c r="E389" s="160">
        <v>167</v>
      </c>
      <c r="F389" s="160">
        <v>9</v>
      </c>
      <c r="G389" s="160">
        <v>2</v>
      </c>
      <c r="H389" s="159"/>
      <c r="I389" s="160">
        <v>184</v>
      </c>
      <c r="J389" s="161">
        <v>1130</v>
      </c>
      <c r="K389" s="161">
        <v>31459</v>
      </c>
      <c r="L389" s="161">
        <v>1695</v>
      </c>
      <c r="M389" s="160">
        <v>377</v>
      </c>
      <c r="N389" s="159"/>
      <c r="O389" s="161">
        <v>34661</v>
      </c>
    </row>
    <row r="390" spans="1:15" ht="11.25" customHeight="1" x14ac:dyDescent="0.2">
      <c r="A390" s="271"/>
      <c r="B390" s="157" t="s">
        <v>208</v>
      </c>
      <c r="C390" s="158" t="s">
        <v>203</v>
      </c>
      <c r="D390" s="160">
        <v>205</v>
      </c>
      <c r="E390" s="161">
        <v>3900</v>
      </c>
      <c r="F390" s="160">
        <v>403</v>
      </c>
      <c r="G390" s="160">
        <v>153</v>
      </c>
      <c r="H390" s="160">
        <v>6</v>
      </c>
      <c r="I390" s="161">
        <v>4667</v>
      </c>
      <c r="J390" s="161">
        <v>19423</v>
      </c>
      <c r="K390" s="161">
        <v>369520</v>
      </c>
      <c r="L390" s="161">
        <v>38184</v>
      </c>
      <c r="M390" s="161">
        <v>14497</v>
      </c>
      <c r="N390" s="160">
        <v>568</v>
      </c>
      <c r="O390" s="161">
        <v>442192</v>
      </c>
    </row>
    <row r="391" spans="1:15" ht="11.25" customHeight="1" x14ac:dyDescent="0.2">
      <c r="A391" s="271"/>
      <c r="B391" s="157" t="s">
        <v>209</v>
      </c>
      <c r="C391" s="158" t="s">
        <v>204</v>
      </c>
      <c r="D391" s="160">
        <v>102</v>
      </c>
      <c r="E391" s="161">
        <v>2954</v>
      </c>
      <c r="F391" s="160">
        <v>592</v>
      </c>
      <c r="G391" s="160">
        <v>36</v>
      </c>
      <c r="H391" s="160">
        <v>9</v>
      </c>
      <c r="I391" s="161">
        <v>3693</v>
      </c>
      <c r="J391" s="161">
        <v>19292</v>
      </c>
      <c r="K391" s="161">
        <v>558711</v>
      </c>
      <c r="L391" s="161">
        <v>111969</v>
      </c>
      <c r="M391" s="161">
        <v>6809</v>
      </c>
      <c r="N391" s="161">
        <v>1702</v>
      </c>
      <c r="O391" s="161">
        <v>698483</v>
      </c>
    </row>
    <row r="392" spans="1:15" ht="11.25" customHeight="1" x14ac:dyDescent="0.2">
      <c r="A392" s="271"/>
      <c r="B392" s="157" t="s">
        <v>210</v>
      </c>
      <c r="C392" s="158" t="s">
        <v>203</v>
      </c>
      <c r="D392" s="160">
        <v>23</v>
      </c>
      <c r="E392" s="161">
        <v>1230</v>
      </c>
      <c r="F392" s="160">
        <v>95</v>
      </c>
      <c r="G392" s="160">
        <v>11</v>
      </c>
      <c r="H392" s="160">
        <v>2</v>
      </c>
      <c r="I392" s="161">
        <v>1361</v>
      </c>
      <c r="J392" s="161">
        <v>3896</v>
      </c>
      <c r="K392" s="161">
        <v>208372</v>
      </c>
      <c r="L392" s="161">
        <v>16094</v>
      </c>
      <c r="M392" s="161">
        <v>1863</v>
      </c>
      <c r="N392" s="160">
        <v>339</v>
      </c>
      <c r="O392" s="161">
        <v>230564</v>
      </c>
    </row>
    <row r="393" spans="1:15" ht="11.25" customHeight="1" x14ac:dyDescent="0.2">
      <c r="A393" s="271"/>
      <c r="B393" s="157" t="s">
        <v>211</v>
      </c>
      <c r="C393" s="158" t="s">
        <v>204</v>
      </c>
      <c r="D393" s="160">
        <v>43</v>
      </c>
      <c r="E393" s="161">
        <v>2692</v>
      </c>
      <c r="F393" s="160">
        <v>292</v>
      </c>
      <c r="G393" s="160">
        <v>5</v>
      </c>
      <c r="H393" s="160">
        <v>3</v>
      </c>
      <c r="I393" s="161">
        <v>3035</v>
      </c>
      <c r="J393" s="161">
        <v>9021</v>
      </c>
      <c r="K393" s="161">
        <v>564739</v>
      </c>
      <c r="L393" s="161">
        <v>61257</v>
      </c>
      <c r="M393" s="161">
        <v>1049</v>
      </c>
      <c r="N393" s="160">
        <v>629</v>
      </c>
      <c r="O393" s="161">
        <v>636695</v>
      </c>
    </row>
    <row r="394" spans="1:15" ht="11.25" customHeight="1" x14ac:dyDescent="0.2">
      <c r="A394" s="272"/>
      <c r="B394" s="273" t="s">
        <v>201</v>
      </c>
      <c r="C394" s="273"/>
      <c r="D394" s="160">
        <v>472</v>
      </c>
      <c r="E394" s="161">
        <v>14252</v>
      </c>
      <c r="F394" s="161">
        <v>1593</v>
      </c>
      <c r="G394" s="160">
        <v>226</v>
      </c>
      <c r="H394" s="160">
        <v>24</v>
      </c>
      <c r="I394" s="163">
        <v>16567</v>
      </c>
      <c r="J394" s="161">
        <v>80586</v>
      </c>
      <c r="K394" s="161">
        <v>2810927</v>
      </c>
      <c r="L394" s="161">
        <v>294772</v>
      </c>
      <c r="M394" s="161">
        <v>30435</v>
      </c>
      <c r="N394" s="161">
        <v>4564</v>
      </c>
      <c r="O394" s="165">
        <v>3221284</v>
      </c>
    </row>
    <row r="395" spans="1:15" ht="11.25" customHeight="1" x14ac:dyDescent="0.2">
      <c r="A395" s="270" t="s">
        <v>68</v>
      </c>
      <c r="B395" s="157" t="s">
        <v>202</v>
      </c>
      <c r="C395" s="158" t="s">
        <v>203</v>
      </c>
      <c r="D395" s="159"/>
      <c r="E395" s="159"/>
      <c r="F395" s="160">
        <v>30</v>
      </c>
      <c r="G395" s="160">
        <v>1</v>
      </c>
      <c r="H395" s="160">
        <v>2</v>
      </c>
      <c r="I395" s="160">
        <v>33</v>
      </c>
      <c r="J395" s="159"/>
      <c r="K395" s="159"/>
      <c r="L395" s="161">
        <v>13154</v>
      </c>
      <c r="M395" s="160">
        <v>438</v>
      </c>
      <c r="N395" s="160">
        <v>877</v>
      </c>
      <c r="O395" s="161">
        <v>14469</v>
      </c>
    </row>
    <row r="396" spans="1:15" ht="11.25" customHeight="1" x14ac:dyDescent="0.2">
      <c r="A396" s="271"/>
      <c r="B396" s="157" t="s">
        <v>202</v>
      </c>
      <c r="C396" s="158" t="s">
        <v>204</v>
      </c>
      <c r="D396" s="160">
        <v>1</v>
      </c>
      <c r="E396" s="159"/>
      <c r="F396" s="160">
        <v>38</v>
      </c>
      <c r="G396" s="160">
        <v>1</v>
      </c>
      <c r="H396" s="160">
        <v>14</v>
      </c>
      <c r="I396" s="160">
        <v>54</v>
      </c>
      <c r="J396" s="160">
        <v>425</v>
      </c>
      <c r="K396" s="159"/>
      <c r="L396" s="161">
        <v>16162</v>
      </c>
      <c r="M396" s="160">
        <v>425</v>
      </c>
      <c r="N396" s="161">
        <v>5954</v>
      </c>
      <c r="O396" s="161">
        <v>22966</v>
      </c>
    </row>
    <row r="397" spans="1:15" ht="11.25" customHeight="1" x14ac:dyDescent="0.2">
      <c r="A397" s="271"/>
      <c r="B397" s="157" t="s">
        <v>205</v>
      </c>
      <c r="C397" s="158" t="s">
        <v>203</v>
      </c>
      <c r="D397" s="160">
        <v>4</v>
      </c>
      <c r="E397" s="160">
        <v>2</v>
      </c>
      <c r="F397" s="160">
        <v>260</v>
      </c>
      <c r="G397" s="160">
        <v>2</v>
      </c>
      <c r="H397" s="160">
        <v>214</v>
      </c>
      <c r="I397" s="160">
        <v>482</v>
      </c>
      <c r="J397" s="161">
        <v>1745</v>
      </c>
      <c r="K397" s="160">
        <v>872</v>
      </c>
      <c r="L397" s="161">
        <v>113403</v>
      </c>
      <c r="M397" s="160">
        <v>872</v>
      </c>
      <c r="N397" s="161">
        <v>93339</v>
      </c>
      <c r="O397" s="161">
        <v>210231</v>
      </c>
    </row>
    <row r="398" spans="1:15" ht="11.25" customHeight="1" x14ac:dyDescent="0.2">
      <c r="A398" s="271"/>
      <c r="B398" s="157" t="s">
        <v>205</v>
      </c>
      <c r="C398" s="158" t="s">
        <v>204</v>
      </c>
      <c r="D398" s="160">
        <v>2</v>
      </c>
      <c r="E398" s="160">
        <v>1</v>
      </c>
      <c r="F398" s="160">
        <v>244</v>
      </c>
      <c r="G398" s="160">
        <v>3</v>
      </c>
      <c r="H398" s="160">
        <v>188</v>
      </c>
      <c r="I398" s="160">
        <v>438</v>
      </c>
      <c r="J398" s="160">
        <v>850</v>
      </c>
      <c r="K398" s="160">
        <v>425</v>
      </c>
      <c r="L398" s="161">
        <v>103760</v>
      </c>
      <c r="M398" s="161">
        <v>1276</v>
      </c>
      <c r="N398" s="161">
        <v>79946</v>
      </c>
      <c r="O398" s="161">
        <v>186257</v>
      </c>
    </row>
    <row r="399" spans="1:15" ht="11.25" customHeight="1" x14ac:dyDescent="0.2">
      <c r="A399" s="271"/>
      <c r="B399" s="157" t="s">
        <v>206</v>
      </c>
      <c r="C399" s="158" t="s">
        <v>203</v>
      </c>
      <c r="D399" s="160">
        <v>3</v>
      </c>
      <c r="E399" s="160">
        <v>2</v>
      </c>
      <c r="F399" s="160">
        <v>740</v>
      </c>
      <c r="G399" s="160">
        <v>7</v>
      </c>
      <c r="H399" s="160">
        <v>848</v>
      </c>
      <c r="I399" s="161">
        <v>1600</v>
      </c>
      <c r="J399" s="160">
        <v>859</v>
      </c>
      <c r="K399" s="160">
        <v>573</v>
      </c>
      <c r="L399" s="161">
        <v>211868</v>
      </c>
      <c r="M399" s="161">
        <v>2004</v>
      </c>
      <c r="N399" s="161">
        <v>242789</v>
      </c>
      <c r="O399" s="161">
        <v>458093</v>
      </c>
    </row>
    <row r="400" spans="1:15" ht="11.25" customHeight="1" x14ac:dyDescent="0.2">
      <c r="A400" s="271"/>
      <c r="B400" s="157" t="s">
        <v>206</v>
      </c>
      <c r="C400" s="158" t="s">
        <v>204</v>
      </c>
      <c r="D400" s="160">
        <v>11</v>
      </c>
      <c r="E400" s="160">
        <v>2</v>
      </c>
      <c r="F400" s="160">
        <v>712</v>
      </c>
      <c r="G400" s="160">
        <v>4</v>
      </c>
      <c r="H400" s="160">
        <v>836</v>
      </c>
      <c r="I400" s="161">
        <v>1565</v>
      </c>
      <c r="J400" s="161">
        <v>3319</v>
      </c>
      <c r="K400" s="160">
        <v>603</v>
      </c>
      <c r="L400" s="161">
        <v>214816</v>
      </c>
      <c r="M400" s="161">
        <v>1207</v>
      </c>
      <c r="N400" s="161">
        <v>252228</v>
      </c>
      <c r="O400" s="161">
        <v>472173</v>
      </c>
    </row>
    <row r="401" spans="1:15" ht="11.25" customHeight="1" x14ac:dyDescent="0.2">
      <c r="A401" s="271"/>
      <c r="B401" s="157" t="s">
        <v>207</v>
      </c>
      <c r="C401" s="158" t="s">
        <v>203</v>
      </c>
      <c r="D401" s="160">
        <v>2</v>
      </c>
      <c r="E401" s="160">
        <v>1</v>
      </c>
      <c r="F401" s="160">
        <v>143</v>
      </c>
      <c r="G401" s="159"/>
      <c r="H401" s="160">
        <v>131</v>
      </c>
      <c r="I401" s="160">
        <v>277</v>
      </c>
      <c r="J401" s="160">
        <v>197</v>
      </c>
      <c r="K401" s="160">
        <v>98</v>
      </c>
      <c r="L401" s="161">
        <v>14068</v>
      </c>
      <c r="M401" s="159"/>
      <c r="N401" s="161">
        <v>12888</v>
      </c>
      <c r="O401" s="161">
        <v>27251</v>
      </c>
    </row>
    <row r="402" spans="1:15" ht="11.25" customHeight="1" x14ac:dyDescent="0.2">
      <c r="A402" s="271"/>
      <c r="B402" s="157" t="s">
        <v>207</v>
      </c>
      <c r="C402" s="158" t="s">
        <v>204</v>
      </c>
      <c r="D402" s="159"/>
      <c r="E402" s="160">
        <v>3</v>
      </c>
      <c r="F402" s="160">
        <v>113</v>
      </c>
      <c r="G402" s="159"/>
      <c r="H402" s="160">
        <v>101</v>
      </c>
      <c r="I402" s="160">
        <v>217</v>
      </c>
      <c r="J402" s="159"/>
      <c r="K402" s="160">
        <v>537</v>
      </c>
      <c r="L402" s="161">
        <v>20242</v>
      </c>
      <c r="M402" s="159"/>
      <c r="N402" s="161">
        <v>18093</v>
      </c>
      <c r="O402" s="161">
        <v>38872</v>
      </c>
    </row>
    <row r="403" spans="1:15" ht="11.25" customHeight="1" x14ac:dyDescent="0.2">
      <c r="A403" s="271"/>
      <c r="B403" s="157" t="s">
        <v>208</v>
      </c>
      <c r="C403" s="158" t="s">
        <v>203</v>
      </c>
      <c r="D403" s="160">
        <v>44</v>
      </c>
      <c r="E403" s="160">
        <v>55</v>
      </c>
      <c r="F403" s="161">
        <v>2307</v>
      </c>
      <c r="G403" s="160">
        <v>7</v>
      </c>
      <c r="H403" s="161">
        <v>2496</v>
      </c>
      <c r="I403" s="161">
        <v>4909</v>
      </c>
      <c r="J403" s="161">
        <v>3964</v>
      </c>
      <c r="K403" s="161">
        <v>4956</v>
      </c>
      <c r="L403" s="161">
        <v>207862</v>
      </c>
      <c r="M403" s="160">
        <v>631</v>
      </c>
      <c r="N403" s="161">
        <v>224891</v>
      </c>
      <c r="O403" s="161">
        <v>442304</v>
      </c>
    </row>
    <row r="404" spans="1:15" ht="11.25" customHeight="1" x14ac:dyDescent="0.2">
      <c r="A404" s="271"/>
      <c r="B404" s="157" t="s">
        <v>209</v>
      </c>
      <c r="C404" s="158" t="s">
        <v>204</v>
      </c>
      <c r="D404" s="160">
        <v>20</v>
      </c>
      <c r="E404" s="160">
        <v>21</v>
      </c>
      <c r="F404" s="161">
        <v>1838</v>
      </c>
      <c r="G404" s="160">
        <v>7</v>
      </c>
      <c r="H404" s="161">
        <v>1904</v>
      </c>
      <c r="I404" s="161">
        <v>3790</v>
      </c>
      <c r="J404" s="161">
        <v>3597</v>
      </c>
      <c r="K404" s="161">
        <v>3777</v>
      </c>
      <c r="L404" s="161">
        <v>330580</v>
      </c>
      <c r="M404" s="161">
        <v>1259</v>
      </c>
      <c r="N404" s="161">
        <v>342451</v>
      </c>
      <c r="O404" s="161">
        <v>681664</v>
      </c>
    </row>
    <row r="405" spans="1:15" ht="11.25" customHeight="1" x14ac:dyDescent="0.2">
      <c r="A405" s="271"/>
      <c r="B405" s="157" t="s">
        <v>210</v>
      </c>
      <c r="C405" s="158" t="s">
        <v>203</v>
      </c>
      <c r="D405" s="160">
        <v>2</v>
      </c>
      <c r="E405" s="160">
        <v>11</v>
      </c>
      <c r="F405" s="160">
        <v>760</v>
      </c>
      <c r="G405" s="160">
        <v>2</v>
      </c>
      <c r="H405" s="160">
        <v>728</v>
      </c>
      <c r="I405" s="161">
        <v>1503</v>
      </c>
      <c r="J405" s="160">
        <v>322</v>
      </c>
      <c r="K405" s="161">
        <v>1772</v>
      </c>
      <c r="L405" s="161">
        <v>122434</v>
      </c>
      <c r="M405" s="160">
        <v>322</v>
      </c>
      <c r="N405" s="161">
        <v>117279</v>
      </c>
      <c r="O405" s="161">
        <v>242129</v>
      </c>
    </row>
    <row r="406" spans="1:15" ht="11.25" customHeight="1" x14ac:dyDescent="0.2">
      <c r="A406" s="271"/>
      <c r="B406" s="157" t="s">
        <v>211</v>
      </c>
      <c r="C406" s="158" t="s">
        <v>204</v>
      </c>
      <c r="D406" s="160">
        <v>5</v>
      </c>
      <c r="E406" s="160">
        <v>19</v>
      </c>
      <c r="F406" s="161">
        <v>1700</v>
      </c>
      <c r="G406" s="160">
        <v>4</v>
      </c>
      <c r="H406" s="161">
        <v>1677</v>
      </c>
      <c r="I406" s="161">
        <v>3405</v>
      </c>
      <c r="J406" s="160">
        <v>997</v>
      </c>
      <c r="K406" s="161">
        <v>3790</v>
      </c>
      <c r="L406" s="161">
        <v>339138</v>
      </c>
      <c r="M406" s="160">
        <v>798</v>
      </c>
      <c r="N406" s="161">
        <v>334549</v>
      </c>
      <c r="O406" s="161">
        <v>679272</v>
      </c>
    </row>
    <row r="407" spans="1:15" ht="11.25" customHeight="1" x14ac:dyDescent="0.2">
      <c r="A407" s="272"/>
      <c r="B407" s="273" t="s">
        <v>201</v>
      </c>
      <c r="C407" s="273"/>
      <c r="D407" s="160">
        <v>94</v>
      </c>
      <c r="E407" s="160">
        <v>117</v>
      </c>
      <c r="F407" s="161">
        <v>8885</v>
      </c>
      <c r="G407" s="160">
        <v>38</v>
      </c>
      <c r="H407" s="161">
        <v>9139</v>
      </c>
      <c r="I407" s="163">
        <v>18273</v>
      </c>
      <c r="J407" s="161">
        <v>16275</v>
      </c>
      <c r="K407" s="161">
        <v>17403</v>
      </c>
      <c r="L407" s="161">
        <v>1707487</v>
      </c>
      <c r="M407" s="161">
        <v>9232</v>
      </c>
      <c r="N407" s="161">
        <v>1725284</v>
      </c>
      <c r="O407" s="165">
        <v>3475681</v>
      </c>
    </row>
    <row r="408" spans="1:15" ht="11.25" customHeight="1" x14ac:dyDescent="0.2">
      <c r="A408" s="270" t="s">
        <v>69</v>
      </c>
      <c r="B408" s="157" t="s">
        <v>202</v>
      </c>
      <c r="C408" s="158" t="s">
        <v>203</v>
      </c>
      <c r="D408" s="160">
        <v>69</v>
      </c>
      <c r="E408" s="159"/>
      <c r="F408" s="160">
        <v>100</v>
      </c>
      <c r="G408" s="159"/>
      <c r="H408" s="159"/>
      <c r="I408" s="160">
        <v>169</v>
      </c>
      <c r="J408" s="161">
        <v>30014</v>
      </c>
      <c r="K408" s="159"/>
      <c r="L408" s="161">
        <v>43498</v>
      </c>
      <c r="M408" s="159"/>
      <c r="N408" s="159"/>
      <c r="O408" s="161">
        <v>73512</v>
      </c>
    </row>
    <row r="409" spans="1:15" ht="11.25" customHeight="1" x14ac:dyDescent="0.2">
      <c r="A409" s="271"/>
      <c r="B409" s="157" t="s">
        <v>202</v>
      </c>
      <c r="C409" s="158" t="s">
        <v>204</v>
      </c>
      <c r="D409" s="160">
        <v>93</v>
      </c>
      <c r="E409" s="159"/>
      <c r="F409" s="160">
        <v>99</v>
      </c>
      <c r="G409" s="159"/>
      <c r="H409" s="159"/>
      <c r="I409" s="160">
        <v>192</v>
      </c>
      <c r="J409" s="161">
        <v>39239</v>
      </c>
      <c r="K409" s="159"/>
      <c r="L409" s="161">
        <v>41771</v>
      </c>
      <c r="M409" s="159"/>
      <c r="N409" s="159"/>
      <c r="O409" s="161">
        <v>81010</v>
      </c>
    </row>
    <row r="410" spans="1:15" ht="11.25" customHeight="1" x14ac:dyDescent="0.2">
      <c r="A410" s="271"/>
      <c r="B410" s="157" t="s">
        <v>205</v>
      </c>
      <c r="C410" s="158" t="s">
        <v>203</v>
      </c>
      <c r="D410" s="160">
        <v>511</v>
      </c>
      <c r="E410" s="160">
        <v>8</v>
      </c>
      <c r="F410" s="160">
        <v>556</v>
      </c>
      <c r="G410" s="160">
        <v>10</v>
      </c>
      <c r="H410" s="160">
        <v>2</v>
      </c>
      <c r="I410" s="161">
        <v>1087</v>
      </c>
      <c r="J410" s="161">
        <v>221112</v>
      </c>
      <c r="K410" s="161">
        <v>3462</v>
      </c>
      <c r="L410" s="161">
        <v>240583</v>
      </c>
      <c r="M410" s="161">
        <v>4327</v>
      </c>
      <c r="N410" s="160">
        <v>865</v>
      </c>
      <c r="O410" s="161">
        <v>470349</v>
      </c>
    </row>
    <row r="411" spans="1:15" ht="11.25" customHeight="1" x14ac:dyDescent="0.2">
      <c r="A411" s="271"/>
      <c r="B411" s="157" t="s">
        <v>205</v>
      </c>
      <c r="C411" s="158" t="s">
        <v>204</v>
      </c>
      <c r="D411" s="160">
        <v>537</v>
      </c>
      <c r="E411" s="160">
        <v>8</v>
      </c>
      <c r="F411" s="160">
        <v>477</v>
      </c>
      <c r="G411" s="160">
        <v>8</v>
      </c>
      <c r="H411" s="160">
        <v>1</v>
      </c>
      <c r="I411" s="161">
        <v>1031</v>
      </c>
      <c r="J411" s="161">
        <v>226545</v>
      </c>
      <c r="K411" s="161">
        <v>3375</v>
      </c>
      <c r="L411" s="161">
        <v>201233</v>
      </c>
      <c r="M411" s="161">
        <v>3375</v>
      </c>
      <c r="N411" s="160">
        <v>422</v>
      </c>
      <c r="O411" s="161">
        <v>434950</v>
      </c>
    </row>
    <row r="412" spans="1:15" ht="11.25" customHeight="1" x14ac:dyDescent="0.2">
      <c r="A412" s="271"/>
      <c r="B412" s="157" t="s">
        <v>206</v>
      </c>
      <c r="C412" s="158" t="s">
        <v>203</v>
      </c>
      <c r="D412" s="161">
        <v>1758</v>
      </c>
      <c r="E412" s="160">
        <v>30</v>
      </c>
      <c r="F412" s="161">
        <v>1673</v>
      </c>
      <c r="G412" s="160">
        <v>24</v>
      </c>
      <c r="H412" s="160">
        <v>6</v>
      </c>
      <c r="I412" s="161">
        <v>3491</v>
      </c>
      <c r="J412" s="161">
        <v>499335</v>
      </c>
      <c r="K412" s="161">
        <v>8521</v>
      </c>
      <c r="L412" s="161">
        <v>475192</v>
      </c>
      <c r="M412" s="161">
        <v>6817</v>
      </c>
      <c r="N412" s="161">
        <v>1704</v>
      </c>
      <c r="O412" s="161">
        <v>991569</v>
      </c>
    </row>
    <row r="413" spans="1:15" ht="11.25" customHeight="1" x14ac:dyDescent="0.2">
      <c r="A413" s="271"/>
      <c r="B413" s="157" t="s">
        <v>206</v>
      </c>
      <c r="C413" s="158" t="s">
        <v>204</v>
      </c>
      <c r="D413" s="161">
        <v>1585</v>
      </c>
      <c r="E413" s="160">
        <v>35</v>
      </c>
      <c r="F413" s="161">
        <v>1512</v>
      </c>
      <c r="G413" s="160">
        <v>14</v>
      </c>
      <c r="H413" s="160">
        <v>3</v>
      </c>
      <c r="I413" s="161">
        <v>3149</v>
      </c>
      <c r="J413" s="161">
        <v>474411</v>
      </c>
      <c r="K413" s="161">
        <v>10476</v>
      </c>
      <c r="L413" s="161">
        <v>452562</v>
      </c>
      <c r="M413" s="161">
        <v>4190</v>
      </c>
      <c r="N413" s="160">
        <v>898</v>
      </c>
      <c r="O413" s="161">
        <v>942537</v>
      </c>
    </row>
    <row r="414" spans="1:15" ht="11.25" customHeight="1" x14ac:dyDescent="0.2">
      <c r="A414" s="271"/>
      <c r="B414" s="157" t="s">
        <v>207</v>
      </c>
      <c r="C414" s="158" t="s">
        <v>203</v>
      </c>
      <c r="D414" s="160">
        <v>301</v>
      </c>
      <c r="E414" s="160">
        <v>8</v>
      </c>
      <c r="F414" s="160">
        <v>297</v>
      </c>
      <c r="G414" s="160">
        <v>3</v>
      </c>
      <c r="H414" s="159"/>
      <c r="I414" s="160">
        <v>609</v>
      </c>
      <c r="J414" s="161">
        <v>29377</v>
      </c>
      <c r="K414" s="160">
        <v>781</v>
      </c>
      <c r="L414" s="161">
        <v>28987</v>
      </c>
      <c r="M414" s="160">
        <v>293</v>
      </c>
      <c r="N414" s="159"/>
      <c r="O414" s="161">
        <v>59438</v>
      </c>
    </row>
    <row r="415" spans="1:15" ht="11.25" customHeight="1" x14ac:dyDescent="0.2">
      <c r="A415" s="271"/>
      <c r="B415" s="157" t="s">
        <v>207</v>
      </c>
      <c r="C415" s="158" t="s">
        <v>204</v>
      </c>
      <c r="D415" s="160">
        <v>211</v>
      </c>
      <c r="E415" s="160">
        <v>7</v>
      </c>
      <c r="F415" s="160">
        <v>213</v>
      </c>
      <c r="G415" s="160">
        <v>1</v>
      </c>
      <c r="H415" s="159"/>
      <c r="I415" s="160">
        <v>432</v>
      </c>
      <c r="J415" s="161">
        <v>37498</v>
      </c>
      <c r="K415" s="161">
        <v>1244</v>
      </c>
      <c r="L415" s="161">
        <v>37853</v>
      </c>
      <c r="M415" s="160">
        <v>178</v>
      </c>
      <c r="N415" s="159"/>
      <c r="O415" s="161">
        <v>76773</v>
      </c>
    </row>
    <row r="416" spans="1:15" ht="11.25" customHeight="1" x14ac:dyDescent="0.2">
      <c r="A416" s="271"/>
      <c r="B416" s="157" t="s">
        <v>208</v>
      </c>
      <c r="C416" s="158" t="s">
        <v>203</v>
      </c>
      <c r="D416" s="161">
        <v>4365</v>
      </c>
      <c r="E416" s="160">
        <v>237</v>
      </c>
      <c r="F416" s="161">
        <v>5610</v>
      </c>
      <c r="G416" s="160">
        <v>96</v>
      </c>
      <c r="H416" s="160">
        <v>23</v>
      </c>
      <c r="I416" s="161">
        <v>10331</v>
      </c>
      <c r="J416" s="161">
        <v>390168</v>
      </c>
      <c r="K416" s="161">
        <v>21184</v>
      </c>
      <c r="L416" s="161">
        <v>501452</v>
      </c>
      <c r="M416" s="161">
        <v>8581</v>
      </c>
      <c r="N416" s="161">
        <v>2056</v>
      </c>
      <c r="O416" s="161">
        <v>923441</v>
      </c>
    </row>
    <row r="417" spans="1:15" ht="11.25" customHeight="1" x14ac:dyDescent="0.2">
      <c r="A417" s="271"/>
      <c r="B417" s="157" t="s">
        <v>209</v>
      </c>
      <c r="C417" s="158" t="s">
        <v>204</v>
      </c>
      <c r="D417" s="161">
        <v>3776</v>
      </c>
      <c r="E417" s="160">
        <v>108</v>
      </c>
      <c r="F417" s="161">
        <v>4799</v>
      </c>
      <c r="G417" s="160">
        <v>64</v>
      </c>
      <c r="H417" s="160">
        <v>19</v>
      </c>
      <c r="I417" s="161">
        <v>8766</v>
      </c>
      <c r="J417" s="161">
        <v>673757</v>
      </c>
      <c r="K417" s="161">
        <v>19271</v>
      </c>
      <c r="L417" s="161">
        <v>856292</v>
      </c>
      <c r="M417" s="161">
        <v>11420</v>
      </c>
      <c r="N417" s="161">
        <v>3390</v>
      </c>
      <c r="O417" s="161">
        <v>1564130</v>
      </c>
    </row>
    <row r="418" spans="1:15" ht="11.25" customHeight="1" x14ac:dyDescent="0.2">
      <c r="A418" s="271"/>
      <c r="B418" s="157" t="s">
        <v>210</v>
      </c>
      <c r="C418" s="158" t="s">
        <v>203</v>
      </c>
      <c r="D418" s="161">
        <v>1446</v>
      </c>
      <c r="E418" s="160">
        <v>30</v>
      </c>
      <c r="F418" s="161">
        <v>1873</v>
      </c>
      <c r="G418" s="160">
        <v>5</v>
      </c>
      <c r="H418" s="160">
        <v>1</v>
      </c>
      <c r="I418" s="161">
        <v>3355</v>
      </c>
      <c r="J418" s="161">
        <v>231099</v>
      </c>
      <c r="K418" s="161">
        <v>4795</v>
      </c>
      <c r="L418" s="161">
        <v>299342</v>
      </c>
      <c r="M418" s="160">
        <v>799</v>
      </c>
      <c r="N418" s="160">
        <v>160</v>
      </c>
      <c r="O418" s="161">
        <v>536195</v>
      </c>
    </row>
    <row r="419" spans="1:15" ht="11.25" customHeight="1" x14ac:dyDescent="0.2">
      <c r="A419" s="271"/>
      <c r="B419" s="157" t="s">
        <v>211</v>
      </c>
      <c r="C419" s="158" t="s">
        <v>204</v>
      </c>
      <c r="D419" s="161">
        <v>3447</v>
      </c>
      <c r="E419" s="160">
        <v>73</v>
      </c>
      <c r="F419" s="161">
        <v>4085</v>
      </c>
      <c r="G419" s="160">
        <v>23</v>
      </c>
      <c r="H419" s="160">
        <v>3</v>
      </c>
      <c r="I419" s="161">
        <v>7631</v>
      </c>
      <c r="J419" s="161">
        <v>682194</v>
      </c>
      <c r="K419" s="161">
        <v>14447</v>
      </c>
      <c r="L419" s="161">
        <v>808460</v>
      </c>
      <c r="M419" s="161">
        <v>4552</v>
      </c>
      <c r="N419" s="160">
        <v>594</v>
      </c>
      <c r="O419" s="161">
        <v>1510247</v>
      </c>
    </row>
    <row r="420" spans="1:15" ht="11.25" customHeight="1" x14ac:dyDescent="0.2">
      <c r="A420" s="272"/>
      <c r="B420" s="273" t="s">
        <v>201</v>
      </c>
      <c r="C420" s="273"/>
      <c r="D420" s="161">
        <v>18099</v>
      </c>
      <c r="E420" s="160">
        <v>544</v>
      </c>
      <c r="F420" s="161">
        <v>21294</v>
      </c>
      <c r="G420" s="160">
        <v>248</v>
      </c>
      <c r="H420" s="160">
        <v>58</v>
      </c>
      <c r="I420" s="163">
        <v>40243</v>
      </c>
      <c r="J420" s="161">
        <v>3534749</v>
      </c>
      <c r="K420" s="161">
        <v>87556</v>
      </c>
      <c r="L420" s="161">
        <v>3987225</v>
      </c>
      <c r="M420" s="161">
        <v>44532</v>
      </c>
      <c r="N420" s="161">
        <v>10089</v>
      </c>
      <c r="O420" s="165">
        <v>7664151</v>
      </c>
    </row>
    <row r="421" spans="1:15" ht="11.25" customHeight="1" x14ac:dyDescent="0.2">
      <c r="A421" s="270" t="s">
        <v>70</v>
      </c>
      <c r="B421" s="157" t="s">
        <v>202</v>
      </c>
      <c r="C421" s="158" t="s">
        <v>203</v>
      </c>
      <c r="D421" s="160">
        <v>2</v>
      </c>
      <c r="E421" s="159"/>
      <c r="F421" s="160">
        <v>29</v>
      </c>
      <c r="G421" s="159"/>
      <c r="H421" s="160">
        <v>13</v>
      </c>
      <c r="I421" s="160">
        <v>44</v>
      </c>
      <c r="J421" s="160">
        <v>926</v>
      </c>
      <c r="K421" s="159"/>
      <c r="L421" s="161">
        <v>13422</v>
      </c>
      <c r="M421" s="159"/>
      <c r="N421" s="161">
        <v>6017</v>
      </c>
      <c r="O421" s="161">
        <v>20365</v>
      </c>
    </row>
    <row r="422" spans="1:15" ht="11.25" customHeight="1" x14ac:dyDescent="0.2">
      <c r="A422" s="271"/>
      <c r="B422" s="157" t="s">
        <v>202</v>
      </c>
      <c r="C422" s="158" t="s">
        <v>204</v>
      </c>
      <c r="D422" s="160">
        <v>1</v>
      </c>
      <c r="E422" s="160">
        <v>3</v>
      </c>
      <c r="F422" s="160">
        <v>21</v>
      </c>
      <c r="G422" s="159"/>
      <c r="H422" s="160">
        <v>16</v>
      </c>
      <c r="I422" s="160">
        <v>41</v>
      </c>
      <c r="J422" s="160">
        <v>449</v>
      </c>
      <c r="K422" s="161">
        <v>1347</v>
      </c>
      <c r="L422" s="161">
        <v>9428</v>
      </c>
      <c r="M422" s="159"/>
      <c r="N422" s="161">
        <v>7183</v>
      </c>
      <c r="O422" s="161">
        <v>18407</v>
      </c>
    </row>
    <row r="423" spans="1:15" ht="11.25" customHeight="1" x14ac:dyDescent="0.2">
      <c r="A423" s="271"/>
      <c r="B423" s="157" t="s">
        <v>205</v>
      </c>
      <c r="C423" s="158" t="s">
        <v>203</v>
      </c>
      <c r="D423" s="160">
        <v>11</v>
      </c>
      <c r="E423" s="160">
        <v>6</v>
      </c>
      <c r="F423" s="160">
        <v>230</v>
      </c>
      <c r="G423" s="160">
        <v>1</v>
      </c>
      <c r="H423" s="160">
        <v>173</v>
      </c>
      <c r="I423" s="160">
        <v>421</v>
      </c>
      <c r="J423" s="161">
        <v>5064</v>
      </c>
      <c r="K423" s="161">
        <v>2762</v>
      </c>
      <c r="L423" s="161">
        <v>105891</v>
      </c>
      <c r="M423" s="160">
        <v>460</v>
      </c>
      <c r="N423" s="161">
        <v>79649</v>
      </c>
      <c r="O423" s="161">
        <v>193826</v>
      </c>
    </row>
    <row r="424" spans="1:15" ht="11.25" customHeight="1" x14ac:dyDescent="0.2">
      <c r="A424" s="271"/>
      <c r="B424" s="157" t="s">
        <v>205</v>
      </c>
      <c r="C424" s="158" t="s">
        <v>204</v>
      </c>
      <c r="D424" s="160">
        <v>12</v>
      </c>
      <c r="E424" s="160">
        <v>14</v>
      </c>
      <c r="F424" s="160">
        <v>217</v>
      </c>
      <c r="G424" s="160">
        <v>3</v>
      </c>
      <c r="H424" s="160">
        <v>136</v>
      </c>
      <c r="I424" s="160">
        <v>382</v>
      </c>
      <c r="J424" s="161">
        <v>5386</v>
      </c>
      <c r="K424" s="161">
        <v>6284</v>
      </c>
      <c r="L424" s="161">
        <v>97405</v>
      </c>
      <c r="M424" s="161">
        <v>1347</v>
      </c>
      <c r="N424" s="161">
        <v>61047</v>
      </c>
      <c r="O424" s="161">
        <v>171469</v>
      </c>
    </row>
    <row r="425" spans="1:15" ht="11.25" customHeight="1" x14ac:dyDescent="0.2">
      <c r="A425" s="271"/>
      <c r="B425" s="157" t="s">
        <v>206</v>
      </c>
      <c r="C425" s="158" t="s">
        <v>203</v>
      </c>
      <c r="D425" s="160">
        <v>21</v>
      </c>
      <c r="E425" s="160">
        <v>50</v>
      </c>
      <c r="F425" s="160">
        <v>345</v>
      </c>
      <c r="G425" s="160">
        <v>4</v>
      </c>
      <c r="H425" s="160">
        <v>748</v>
      </c>
      <c r="I425" s="161">
        <v>1168</v>
      </c>
      <c r="J425" s="161">
        <v>6347</v>
      </c>
      <c r="K425" s="161">
        <v>15111</v>
      </c>
      <c r="L425" s="161">
        <v>104264</v>
      </c>
      <c r="M425" s="161">
        <v>1209</v>
      </c>
      <c r="N425" s="161">
        <v>226056</v>
      </c>
      <c r="O425" s="161">
        <v>352987</v>
      </c>
    </row>
    <row r="426" spans="1:15" ht="11.25" customHeight="1" x14ac:dyDescent="0.2">
      <c r="A426" s="271"/>
      <c r="B426" s="157" t="s">
        <v>206</v>
      </c>
      <c r="C426" s="158" t="s">
        <v>204</v>
      </c>
      <c r="D426" s="160">
        <v>27</v>
      </c>
      <c r="E426" s="160">
        <v>46</v>
      </c>
      <c r="F426" s="160">
        <v>328</v>
      </c>
      <c r="G426" s="160">
        <v>1</v>
      </c>
      <c r="H426" s="160">
        <v>677</v>
      </c>
      <c r="I426" s="161">
        <v>1079</v>
      </c>
      <c r="J426" s="161">
        <v>8599</v>
      </c>
      <c r="K426" s="161">
        <v>14650</v>
      </c>
      <c r="L426" s="161">
        <v>104458</v>
      </c>
      <c r="M426" s="160">
        <v>318</v>
      </c>
      <c r="N426" s="161">
        <v>215604</v>
      </c>
      <c r="O426" s="161">
        <v>343629</v>
      </c>
    </row>
    <row r="427" spans="1:15" ht="11.25" customHeight="1" x14ac:dyDescent="0.2">
      <c r="A427" s="271"/>
      <c r="B427" s="157" t="s">
        <v>207</v>
      </c>
      <c r="C427" s="158" t="s">
        <v>203</v>
      </c>
      <c r="D427" s="160">
        <v>1</v>
      </c>
      <c r="E427" s="160">
        <v>12</v>
      </c>
      <c r="F427" s="160">
        <v>70</v>
      </c>
      <c r="G427" s="160">
        <v>1</v>
      </c>
      <c r="H427" s="160">
        <v>131</v>
      </c>
      <c r="I427" s="160">
        <v>215</v>
      </c>
      <c r="J427" s="160">
        <v>104</v>
      </c>
      <c r="K427" s="161">
        <v>1246</v>
      </c>
      <c r="L427" s="161">
        <v>7269</v>
      </c>
      <c r="M427" s="160">
        <v>104</v>
      </c>
      <c r="N427" s="161">
        <v>13604</v>
      </c>
      <c r="O427" s="161">
        <v>22327</v>
      </c>
    </row>
    <row r="428" spans="1:15" ht="11.25" customHeight="1" x14ac:dyDescent="0.2">
      <c r="A428" s="271"/>
      <c r="B428" s="157" t="s">
        <v>207</v>
      </c>
      <c r="C428" s="158" t="s">
        <v>204</v>
      </c>
      <c r="D428" s="160">
        <v>2</v>
      </c>
      <c r="E428" s="160">
        <v>9</v>
      </c>
      <c r="F428" s="160">
        <v>60</v>
      </c>
      <c r="G428" s="159"/>
      <c r="H428" s="160">
        <v>100</v>
      </c>
      <c r="I428" s="160">
        <v>171</v>
      </c>
      <c r="J428" s="160">
        <v>378</v>
      </c>
      <c r="K428" s="161">
        <v>1702</v>
      </c>
      <c r="L428" s="161">
        <v>11345</v>
      </c>
      <c r="M428" s="159"/>
      <c r="N428" s="161">
        <v>18909</v>
      </c>
      <c r="O428" s="161">
        <v>32334</v>
      </c>
    </row>
    <row r="429" spans="1:15" ht="11.25" customHeight="1" x14ac:dyDescent="0.2">
      <c r="A429" s="271"/>
      <c r="B429" s="157" t="s">
        <v>208</v>
      </c>
      <c r="C429" s="158" t="s">
        <v>203</v>
      </c>
      <c r="D429" s="160">
        <v>139</v>
      </c>
      <c r="E429" s="160">
        <v>326</v>
      </c>
      <c r="F429" s="161">
        <v>1432</v>
      </c>
      <c r="G429" s="160">
        <v>22</v>
      </c>
      <c r="H429" s="161">
        <v>2681</v>
      </c>
      <c r="I429" s="161">
        <v>4600</v>
      </c>
      <c r="J429" s="161">
        <v>13220</v>
      </c>
      <c r="K429" s="161">
        <v>31005</v>
      </c>
      <c r="L429" s="161">
        <v>136192</v>
      </c>
      <c r="M429" s="161">
        <v>2092</v>
      </c>
      <c r="N429" s="161">
        <v>254980</v>
      </c>
      <c r="O429" s="161">
        <v>437489</v>
      </c>
    </row>
    <row r="430" spans="1:15" ht="11.25" customHeight="1" x14ac:dyDescent="0.2">
      <c r="A430" s="271"/>
      <c r="B430" s="157" t="s">
        <v>209</v>
      </c>
      <c r="C430" s="158" t="s">
        <v>204</v>
      </c>
      <c r="D430" s="160">
        <v>68</v>
      </c>
      <c r="E430" s="160">
        <v>248</v>
      </c>
      <c r="F430" s="161">
        <v>1075</v>
      </c>
      <c r="G430" s="160">
        <v>13</v>
      </c>
      <c r="H430" s="161">
        <v>2073</v>
      </c>
      <c r="I430" s="161">
        <v>3477</v>
      </c>
      <c r="J430" s="161">
        <v>12910</v>
      </c>
      <c r="K430" s="161">
        <v>47083</v>
      </c>
      <c r="L430" s="161">
        <v>204090</v>
      </c>
      <c r="M430" s="161">
        <v>2468</v>
      </c>
      <c r="N430" s="161">
        <v>393561</v>
      </c>
      <c r="O430" s="161">
        <v>660112</v>
      </c>
    </row>
    <row r="431" spans="1:15" ht="11.25" customHeight="1" x14ac:dyDescent="0.2">
      <c r="A431" s="271"/>
      <c r="B431" s="157" t="s">
        <v>210</v>
      </c>
      <c r="C431" s="158" t="s">
        <v>203</v>
      </c>
      <c r="D431" s="160">
        <v>13</v>
      </c>
      <c r="E431" s="160">
        <v>85</v>
      </c>
      <c r="F431" s="160">
        <v>470</v>
      </c>
      <c r="G431" s="159"/>
      <c r="H431" s="160">
        <v>880</v>
      </c>
      <c r="I431" s="161">
        <v>1448</v>
      </c>
      <c r="J431" s="161">
        <v>2211</v>
      </c>
      <c r="K431" s="161">
        <v>14454</v>
      </c>
      <c r="L431" s="161">
        <v>79922</v>
      </c>
      <c r="M431" s="159"/>
      <c r="N431" s="161">
        <v>149642</v>
      </c>
      <c r="O431" s="161">
        <v>246229</v>
      </c>
    </row>
    <row r="432" spans="1:15" ht="11.25" customHeight="1" x14ac:dyDescent="0.2">
      <c r="A432" s="271"/>
      <c r="B432" s="157" t="s">
        <v>211</v>
      </c>
      <c r="C432" s="158" t="s">
        <v>204</v>
      </c>
      <c r="D432" s="160">
        <v>14</v>
      </c>
      <c r="E432" s="160">
        <v>196</v>
      </c>
      <c r="F432" s="161">
        <v>1074</v>
      </c>
      <c r="G432" s="160">
        <v>3</v>
      </c>
      <c r="H432" s="161">
        <v>2027</v>
      </c>
      <c r="I432" s="161">
        <v>3314</v>
      </c>
      <c r="J432" s="161">
        <v>2948</v>
      </c>
      <c r="K432" s="161">
        <v>41273</v>
      </c>
      <c r="L432" s="161">
        <v>226158</v>
      </c>
      <c r="M432" s="160">
        <v>632</v>
      </c>
      <c r="N432" s="161">
        <v>426837</v>
      </c>
      <c r="O432" s="161">
        <v>697848</v>
      </c>
    </row>
    <row r="433" spans="1:15" ht="11.25" customHeight="1" x14ac:dyDescent="0.2">
      <c r="A433" s="272"/>
      <c r="B433" s="273" t="s">
        <v>201</v>
      </c>
      <c r="C433" s="273"/>
      <c r="D433" s="160">
        <v>311</v>
      </c>
      <c r="E433" s="160">
        <v>995</v>
      </c>
      <c r="F433" s="161">
        <v>5351</v>
      </c>
      <c r="G433" s="160">
        <v>48</v>
      </c>
      <c r="H433" s="161">
        <v>9655</v>
      </c>
      <c r="I433" s="163">
        <v>16360</v>
      </c>
      <c r="J433" s="161">
        <v>58542</v>
      </c>
      <c r="K433" s="161">
        <v>176917</v>
      </c>
      <c r="L433" s="161">
        <v>1099844</v>
      </c>
      <c r="M433" s="161">
        <v>8630</v>
      </c>
      <c r="N433" s="161">
        <v>1853089</v>
      </c>
      <c r="O433" s="165">
        <v>3197022</v>
      </c>
    </row>
    <row r="434" spans="1:15" ht="11.25" customHeight="1" x14ac:dyDescent="0.2">
      <c r="A434" s="270" t="s">
        <v>71</v>
      </c>
      <c r="B434" s="157" t="s">
        <v>202</v>
      </c>
      <c r="C434" s="158" t="s">
        <v>203</v>
      </c>
      <c r="D434" s="159"/>
      <c r="E434" s="159"/>
      <c r="F434" s="159"/>
      <c r="G434" s="160">
        <v>23</v>
      </c>
      <c r="H434" s="159"/>
      <c r="I434" s="160">
        <v>23</v>
      </c>
      <c r="J434" s="159"/>
      <c r="K434" s="159"/>
      <c r="L434" s="159"/>
      <c r="M434" s="161">
        <v>11505</v>
      </c>
      <c r="N434" s="159"/>
      <c r="O434" s="161">
        <v>11505</v>
      </c>
    </row>
    <row r="435" spans="1:15" ht="11.25" customHeight="1" x14ac:dyDescent="0.2">
      <c r="A435" s="271"/>
      <c r="B435" s="157" t="s">
        <v>202</v>
      </c>
      <c r="C435" s="158" t="s">
        <v>204</v>
      </c>
      <c r="D435" s="159"/>
      <c r="E435" s="159"/>
      <c r="F435" s="160">
        <v>1</v>
      </c>
      <c r="G435" s="160">
        <v>17</v>
      </c>
      <c r="H435" s="159"/>
      <c r="I435" s="160">
        <v>18</v>
      </c>
      <c r="J435" s="159"/>
      <c r="K435" s="159"/>
      <c r="L435" s="160">
        <v>485</v>
      </c>
      <c r="M435" s="161">
        <v>8249</v>
      </c>
      <c r="N435" s="159"/>
      <c r="O435" s="161">
        <v>8734</v>
      </c>
    </row>
    <row r="436" spans="1:15" ht="11.25" customHeight="1" x14ac:dyDescent="0.2">
      <c r="A436" s="271"/>
      <c r="B436" s="157" t="s">
        <v>205</v>
      </c>
      <c r="C436" s="158" t="s">
        <v>203</v>
      </c>
      <c r="D436" s="160">
        <v>1</v>
      </c>
      <c r="E436" s="160">
        <v>3</v>
      </c>
      <c r="F436" s="160">
        <v>4</v>
      </c>
      <c r="G436" s="160">
        <v>242</v>
      </c>
      <c r="H436" s="160">
        <v>2</v>
      </c>
      <c r="I436" s="160">
        <v>252</v>
      </c>
      <c r="J436" s="160">
        <v>498</v>
      </c>
      <c r="K436" s="161">
        <v>1493</v>
      </c>
      <c r="L436" s="161">
        <v>1990</v>
      </c>
      <c r="M436" s="161">
        <v>120422</v>
      </c>
      <c r="N436" s="160">
        <v>995</v>
      </c>
      <c r="O436" s="161">
        <v>125398</v>
      </c>
    </row>
    <row r="437" spans="1:15" ht="11.25" customHeight="1" x14ac:dyDescent="0.2">
      <c r="A437" s="271"/>
      <c r="B437" s="157" t="s">
        <v>205</v>
      </c>
      <c r="C437" s="158" t="s">
        <v>204</v>
      </c>
      <c r="D437" s="160">
        <v>1</v>
      </c>
      <c r="E437" s="160">
        <v>7</v>
      </c>
      <c r="F437" s="160">
        <v>3</v>
      </c>
      <c r="G437" s="160">
        <v>272</v>
      </c>
      <c r="H437" s="160">
        <v>4</v>
      </c>
      <c r="I437" s="160">
        <v>287</v>
      </c>
      <c r="J437" s="160">
        <v>485</v>
      </c>
      <c r="K437" s="161">
        <v>3396</v>
      </c>
      <c r="L437" s="161">
        <v>1455</v>
      </c>
      <c r="M437" s="161">
        <v>131962</v>
      </c>
      <c r="N437" s="161">
        <v>1941</v>
      </c>
      <c r="O437" s="161">
        <v>139239</v>
      </c>
    </row>
    <row r="438" spans="1:15" ht="11.25" customHeight="1" x14ac:dyDescent="0.2">
      <c r="A438" s="271"/>
      <c r="B438" s="157" t="s">
        <v>206</v>
      </c>
      <c r="C438" s="158" t="s">
        <v>203</v>
      </c>
      <c r="D438" s="160">
        <v>3</v>
      </c>
      <c r="E438" s="160">
        <v>13</v>
      </c>
      <c r="F438" s="160">
        <v>5</v>
      </c>
      <c r="G438" s="160">
        <v>808</v>
      </c>
      <c r="H438" s="160">
        <v>11</v>
      </c>
      <c r="I438" s="160">
        <v>840</v>
      </c>
      <c r="J438" s="160">
        <v>980</v>
      </c>
      <c r="K438" s="161">
        <v>4246</v>
      </c>
      <c r="L438" s="161">
        <v>1633</v>
      </c>
      <c r="M438" s="161">
        <v>263926</v>
      </c>
      <c r="N438" s="161">
        <v>3593</v>
      </c>
      <c r="O438" s="161">
        <v>274378</v>
      </c>
    </row>
    <row r="439" spans="1:15" ht="11.25" customHeight="1" x14ac:dyDescent="0.2">
      <c r="A439" s="271"/>
      <c r="B439" s="157" t="s">
        <v>206</v>
      </c>
      <c r="C439" s="158" t="s">
        <v>204</v>
      </c>
      <c r="D439" s="160">
        <v>1</v>
      </c>
      <c r="E439" s="160">
        <v>16</v>
      </c>
      <c r="F439" s="160">
        <v>9</v>
      </c>
      <c r="G439" s="160">
        <v>822</v>
      </c>
      <c r="H439" s="160">
        <v>9</v>
      </c>
      <c r="I439" s="160">
        <v>857</v>
      </c>
      <c r="J439" s="160">
        <v>344</v>
      </c>
      <c r="K439" s="161">
        <v>5507</v>
      </c>
      <c r="L439" s="161">
        <v>3098</v>
      </c>
      <c r="M439" s="161">
        <v>282941</v>
      </c>
      <c r="N439" s="161">
        <v>3098</v>
      </c>
      <c r="O439" s="161">
        <v>294988</v>
      </c>
    </row>
    <row r="440" spans="1:15" ht="11.25" customHeight="1" x14ac:dyDescent="0.2">
      <c r="A440" s="271"/>
      <c r="B440" s="157" t="s">
        <v>207</v>
      </c>
      <c r="C440" s="158" t="s">
        <v>203</v>
      </c>
      <c r="D440" s="160">
        <v>1</v>
      </c>
      <c r="E440" s="160">
        <v>2</v>
      </c>
      <c r="F440" s="160">
        <v>4</v>
      </c>
      <c r="G440" s="160">
        <v>166</v>
      </c>
      <c r="H440" s="160">
        <v>2</v>
      </c>
      <c r="I440" s="160">
        <v>175</v>
      </c>
      <c r="J440" s="160">
        <v>112</v>
      </c>
      <c r="K440" s="160">
        <v>224</v>
      </c>
      <c r="L440" s="160">
        <v>449</v>
      </c>
      <c r="M440" s="161">
        <v>18632</v>
      </c>
      <c r="N440" s="160">
        <v>224</v>
      </c>
      <c r="O440" s="161">
        <v>19641</v>
      </c>
    </row>
    <row r="441" spans="1:15" ht="11.25" customHeight="1" x14ac:dyDescent="0.2">
      <c r="A441" s="271"/>
      <c r="B441" s="157" t="s">
        <v>207</v>
      </c>
      <c r="C441" s="158" t="s">
        <v>204</v>
      </c>
      <c r="D441" s="159"/>
      <c r="E441" s="160">
        <v>3</v>
      </c>
      <c r="F441" s="160">
        <v>3</v>
      </c>
      <c r="G441" s="160">
        <v>109</v>
      </c>
      <c r="H441" s="159"/>
      <c r="I441" s="160">
        <v>115</v>
      </c>
      <c r="J441" s="159"/>
      <c r="K441" s="160">
        <v>613</v>
      </c>
      <c r="L441" s="160">
        <v>613</v>
      </c>
      <c r="M441" s="161">
        <v>22277</v>
      </c>
      <c r="N441" s="159"/>
      <c r="O441" s="161">
        <v>23503</v>
      </c>
    </row>
    <row r="442" spans="1:15" ht="11.25" customHeight="1" x14ac:dyDescent="0.2">
      <c r="A442" s="271"/>
      <c r="B442" s="157" t="s">
        <v>208</v>
      </c>
      <c r="C442" s="158" t="s">
        <v>203</v>
      </c>
      <c r="D442" s="160">
        <v>26</v>
      </c>
      <c r="E442" s="160">
        <v>70</v>
      </c>
      <c r="F442" s="160">
        <v>68</v>
      </c>
      <c r="G442" s="161">
        <v>2751</v>
      </c>
      <c r="H442" s="160">
        <v>16</v>
      </c>
      <c r="I442" s="161">
        <v>2931</v>
      </c>
      <c r="J442" s="161">
        <v>2673</v>
      </c>
      <c r="K442" s="161">
        <v>7196</v>
      </c>
      <c r="L442" s="161">
        <v>6990</v>
      </c>
      <c r="M442" s="161">
        <v>282784</v>
      </c>
      <c r="N442" s="161">
        <v>1645</v>
      </c>
      <c r="O442" s="161">
        <v>301288</v>
      </c>
    </row>
    <row r="443" spans="1:15" ht="11.25" customHeight="1" x14ac:dyDescent="0.2">
      <c r="A443" s="271"/>
      <c r="B443" s="157" t="s">
        <v>209</v>
      </c>
      <c r="C443" s="158" t="s">
        <v>204</v>
      </c>
      <c r="D443" s="160">
        <v>18</v>
      </c>
      <c r="E443" s="160">
        <v>56</v>
      </c>
      <c r="F443" s="160">
        <v>32</v>
      </c>
      <c r="G443" s="161">
        <v>2211</v>
      </c>
      <c r="H443" s="160">
        <v>21</v>
      </c>
      <c r="I443" s="161">
        <v>2338</v>
      </c>
      <c r="J443" s="161">
        <v>3694</v>
      </c>
      <c r="K443" s="161">
        <v>11491</v>
      </c>
      <c r="L443" s="161">
        <v>6566</v>
      </c>
      <c r="M443" s="161">
        <v>453688</v>
      </c>
      <c r="N443" s="161">
        <v>4309</v>
      </c>
      <c r="O443" s="161">
        <v>479748</v>
      </c>
    </row>
    <row r="444" spans="1:15" ht="11.25" customHeight="1" x14ac:dyDescent="0.2">
      <c r="A444" s="271"/>
      <c r="B444" s="157" t="s">
        <v>210</v>
      </c>
      <c r="C444" s="158" t="s">
        <v>203</v>
      </c>
      <c r="D444" s="160">
        <v>1</v>
      </c>
      <c r="E444" s="160">
        <v>20</v>
      </c>
      <c r="F444" s="160">
        <v>10</v>
      </c>
      <c r="G444" s="161">
        <v>1018</v>
      </c>
      <c r="H444" s="160">
        <v>5</v>
      </c>
      <c r="I444" s="161">
        <v>1054</v>
      </c>
      <c r="J444" s="160">
        <v>184</v>
      </c>
      <c r="K444" s="161">
        <v>3676</v>
      </c>
      <c r="L444" s="161">
        <v>1838</v>
      </c>
      <c r="M444" s="161">
        <v>187101</v>
      </c>
      <c r="N444" s="160">
        <v>919</v>
      </c>
      <c r="O444" s="161">
        <v>193718</v>
      </c>
    </row>
    <row r="445" spans="1:15" ht="11.25" customHeight="1" x14ac:dyDescent="0.2">
      <c r="A445" s="271"/>
      <c r="B445" s="157" t="s">
        <v>211</v>
      </c>
      <c r="C445" s="158" t="s">
        <v>204</v>
      </c>
      <c r="D445" s="160">
        <v>4</v>
      </c>
      <c r="E445" s="160">
        <v>57</v>
      </c>
      <c r="F445" s="160">
        <v>10</v>
      </c>
      <c r="G445" s="161">
        <v>2294</v>
      </c>
      <c r="H445" s="160">
        <v>9</v>
      </c>
      <c r="I445" s="161">
        <v>2374</v>
      </c>
      <c r="J445" s="160">
        <v>910</v>
      </c>
      <c r="K445" s="161">
        <v>12973</v>
      </c>
      <c r="L445" s="161">
        <v>2276</v>
      </c>
      <c r="M445" s="161">
        <v>522105</v>
      </c>
      <c r="N445" s="161">
        <v>2048</v>
      </c>
      <c r="O445" s="161">
        <v>540312</v>
      </c>
    </row>
    <row r="446" spans="1:15" ht="11.25" customHeight="1" x14ac:dyDescent="0.2">
      <c r="A446" s="272"/>
      <c r="B446" s="273" t="s">
        <v>201</v>
      </c>
      <c r="C446" s="273"/>
      <c r="D446" s="160">
        <v>56</v>
      </c>
      <c r="E446" s="160">
        <v>247</v>
      </c>
      <c r="F446" s="160">
        <v>149</v>
      </c>
      <c r="G446" s="161">
        <v>10733</v>
      </c>
      <c r="H446" s="160">
        <v>79</v>
      </c>
      <c r="I446" s="163">
        <v>11264</v>
      </c>
      <c r="J446" s="161">
        <v>9880</v>
      </c>
      <c r="K446" s="161">
        <v>50815</v>
      </c>
      <c r="L446" s="161">
        <v>27393</v>
      </c>
      <c r="M446" s="161">
        <v>2305592</v>
      </c>
      <c r="N446" s="161">
        <v>18772</v>
      </c>
      <c r="O446" s="165">
        <v>2412452</v>
      </c>
    </row>
    <row r="447" spans="1:15" ht="11.25" customHeight="1" x14ac:dyDescent="0.2">
      <c r="A447" s="270" t="s">
        <v>72</v>
      </c>
      <c r="B447" s="157" t="s">
        <v>202</v>
      </c>
      <c r="C447" s="158" t="s">
        <v>203</v>
      </c>
      <c r="D447" s="160">
        <v>1</v>
      </c>
      <c r="E447" s="160">
        <v>96</v>
      </c>
      <c r="F447" s="160">
        <v>39</v>
      </c>
      <c r="G447" s="159"/>
      <c r="H447" s="159"/>
      <c r="I447" s="160">
        <v>136</v>
      </c>
      <c r="J447" s="160">
        <v>435</v>
      </c>
      <c r="K447" s="161">
        <v>41758</v>
      </c>
      <c r="L447" s="161">
        <v>16964</v>
      </c>
      <c r="M447" s="159"/>
      <c r="N447" s="159"/>
      <c r="O447" s="161">
        <v>59157</v>
      </c>
    </row>
    <row r="448" spans="1:15" ht="11.25" customHeight="1" x14ac:dyDescent="0.2">
      <c r="A448" s="271"/>
      <c r="B448" s="157" t="s">
        <v>202</v>
      </c>
      <c r="C448" s="158" t="s">
        <v>204</v>
      </c>
      <c r="D448" s="160">
        <v>3</v>
      </c>
      <c r="E448" s="160">
        <v>107</v>
      </c>
      <c r="F448" s="160">
        <v>34</v>
      </c>
      <c r="G448" s="159"/>
      <c r="H448" s="159"/>
      <c r="I448" s="160">
        <v>144</v>
      </c>
      <c r="J448" s="161">
        <v>1266</v>
      </c>
      <c r="K448" s="161">
        <v>45146</v>
      </c>
      <c r="L448" s="161">
        <v>14346</v>
      </c>
      <c r="M448" s="159"/>
      <c r="N448" s="159"/>
      <c r="O448" s="161">
        <v>60758</v>
      </c>
    </row>
    <row r="449" spans="1:15" ht="11.25" customHeight="1" x14ac:dyDescent="0.2">
      <c r="A449" s="271"/>
      <c r="B449" s="157" t="s">
        <v>205</v>
      </c>
      <c r="C449" s="158" t="s">
        <v>203</v>
      </c>
      <c r="D449" s="160">
        <v>10</v>
      </c>
      <c r="E449" s="160">
        <v>588</v>
      </c>
      <c r="F449" s="160">
        <v>210</v>
      </c>
      <c r="G449" s="160">
        <v>4</v>
      </c>
      <c r="H449" s="160">
        <v>1</v>
      </c>
      <c r="I449" s="160">
        <v>813</v>
      </c>
      <c r="J449" s="161">
        <v>4327</v>
      </c>
      <c r="K449" s="161">
        <v>254430</v>
      </c>
      <c r="L449" s="161">
        <v>90868</v>
      </c>
      <c r="M449" s="161">
        <v>1731</v>
      </c>
      <c r="N449" s="160">
        <v>433</v>
      </c>
      <c r="O449" s="161">
        <v>351789</v>
      </c>
    </row>
    <row r="450" spans="1:15" ht="11.25" customHeight="1" x14ac:dyDescent="0.2">
      <c r="A450" s="271"/>
      <c r="B450" s="157" t="s">
        <v>205</v>
      </c>
      <c r="C450" s="158" t="s">
        <v>204</v>
      </c>
      <c r="D450" s="160">
        <v>10</v>
      </c>
      <c r="E450" s="160">
        <v>525</v>
      </c>
      <c r="F450" s="160">
        <v>224</v>
      </c>
      <c r="G450" s="160">
        <v>3</v>
      </c>
      <c r="H450" s="159"/>
      <c r="I450" s="160">
        <v>762</v>
      </c>
      <c r="J450" s="161">
        <v>4219</v>
      </c>
      <c r="K450" s="161">
        <v>221483</v>
      </c>
      <c r="L450" s="161">
        <v>94499</v>
      </c>
      <c r="M450" s="161">
        <v>1266</v>
      </c>
      <c r="N450" s="159"/>
      <c r="O450" s="161">
        <v>321467</v>
      </c>
    </row>
    <row r="451" spans="1:15" ht="11.25" customHeight="1" x14ac:dyDescent="0.2">
      <c r="A451" s="271"/>
      <c r="B451" s="157" t="s">
        <v>206</v>
      </c>
      <c r="C451" s="158" t="s">
        <v>203</v>
      </c>
      <c r="D451" s="160">
        <v>26</v>
      </c>
      <c r="E451" s="161">
        <v>1729</v>
      </c>
      <c r="F451" s="160">
        <v>837</v>
      </c>
      <c r="G451" s="160">
        <v>17</v>
      </c>
      <c r="H451" s="160">
        <v>4</v>
      </c>
      <c r="I451" s="161">
        <v>2613</v>
      </c>
      <c r="J451" s="161">
        <v>7385</v>
      </c>
      <c r="K451" s="161">
        <v>491098</v>
      </c>
      <c r="L451" s="161">
        <v>237738</v>
      </c>
      <c r="M451" s="161">
        <v>4829</v>
      </c>
      <c r="N451" s="161">
        <v>1136</v>
      </c>
      <c r="O451" s="161">
        <v>742186</v>
      </c>
    </row>
    <row r="452" spans="1:15" ht="11.25" customHeight="1" x14ac:dyDescent="0.2">
      <c r="A452" s="271"/>
      <c r="B452" s="157" t="s">
        <v>206</v>
      </c>
      <c r="C452" s="158" t="s">
        <v>204</v>
      </c>
      <c r="D452" s="160">
        <v>45</v>
      </c>
      <c r="E452" s="161">
        <v>1579</v>
      </c>
      <c r="F452" s="160">
        <v>815</v>
      </c>
      <c r="G452" s="160">
        <v>7</v>
      </c>
      <c r="H452" s="159"/>
      <c r="I452" s="161">
        <v>2446</v>
      </c>
      <c r="J452" s="161">
        <v>13469</v>
      </c>
      <c r="K452" s="161">
        <v>472616</v>
      </c>
      <c r="L452" s="161">
        <v>243940</v>
      </c>
      <c r="M452" s="161">
        <v>2095</v>
      </c>
      <c r="N452" s="159"/>
      <c r="O452" s="161">
        <v>732120</v>
      </c>
    </row>
    <row r="453" spans="1:15" ht="11.25" customHeight="1" x14ac:dyDescent="0.2">
      <c r="A453" s="271"/>
      <c r="B453" s="157" t="s">
        <v>207</v>
      </c>
      <c r="C453" s="158" t="s">
        <v>203</v>
      </c>
      <c r="D453" s="160">
        <v>2</v>
      </c>
      <c r="E453" s="160">
        <v>302</v>
      </c>
      <c r="F453" s="160">
        <v>143</v>
      </c>
      <c r="G453" s="160">
        <v>4</v>
      </c>
      <c r="H453" s="159"/>
      <c r="I453" s="160">
        <v>451</v>
      </c>
      <c r="J453" s="160">
        <v>195</v>
      </c>
      <c r="K453" s="161">
        <v>29475</v>
      </c>
      <c r="L453" s="161">
        <v>13957</v>
      </c>
      <c r="M453" s="160">
        <v>390</v>
      </c>
      <c r="N453" s="159"/>
      <c r="O453" s="161">
        <v>44017</v>
      </c>
    </row>
    <row r="454" spans="1:15" ht="11.25" customHeight="1" x14ac:dyDescent="0.2">
      <c r="A454" s="271"/>
      <c r="B454" s="157" t="s">
        <v>207</v>
      </c>
      <c r="C454" s="158" t="s">
        <v>204</v>
      </c>
      <c r="D454" s="160">
        <v>3</v>
      </c>
      <c r="E454" s="160">
        <v>242</v>
      </c>
      <c r="F454" s="160">
        <v>113</v>
      </c>
      <c r="G454" s="160">
        <v>2</v>
      </c>
      <c r="H454" s="160">
        <v>1</v>
      </c>
      <c r="I454" s="160">
        <v>361</v>
      </c>
      <c r="J454" s="160">
        <v>533</v>
      </c>
      <c r="K454" s="161">
        <v>43007</v>
      </c>
      <c r="L454" s="161">
        <v>20082</v>
      </c>
      <c r="M454" s="160">
        <v>355</v>
      </c>
      <c r="N454" s="160">
        <v>178</v>
      </c>
      <c r="O454" s="161">
        <v>64155</v>
      </c>
    </row>
    <row r="455" spans="1:15" ht="11.25" customHeight="1" x14ac:dyDescent="0.2">
      <c r="A455" s="271"/>
      <c r="B455" s="157" t="s">
        <v>208</v>
      </c>
      <c r="C455" s="158" t="s">
        <v>203</v>
      </c>
      <c r="D455" s="160">
        <v>156</v>
      </c>
      <c r="E455" s="161">
        <v>5403</v>
      </c>
      <c r="F455" s="161">
        <v>1683</v>
      </c>
      <c r="G455" s="160">
        <v>166</v>
      </c>
      <c r="H455" s="160">
        <v>11</v>
      </c>
      <c r="I455" s="161">
        <v>7419</v>
      </c>
      <c r="J455" s="161">
        <v>13944</v>
      </c>
      <c r="K455" s="161">
        <v>482950</v>
      </c>
      <c r="L455" s="161">
        <v>150436</v>
      </c>
      <c r="M455" s="161">
        <v>14838</v>
      </c>
      <c r="N455" s="160">
        <v>983</v>
      </c>
      <c r="O455" s="161">
        <v>663151</v>
      </c>
    </row>
    <row r="456" spans="1:15" ht="11.25" customHeight="1" x14ac:dyDescent="0.2">
      <c r="A456" s="271"/>
      <c r="B456" s="157" t="s">
        <v>209</v>
      </c>
      <c r="C456" s="158" t="s">
        <v>204</v>
      </c>
      <c r="D456" s="160">
        <v>116</v>
      </c>
      <c r="E456" s="161">
        <v>4516</v>
      </c>
      <c r="F456" s="161">
        <v>1847</v>
      </c>
      <c r="G456" s="160">
        <v>104</v>
      </c>
      <c r="H456" s="160">
        <v>11</v>
      </c>
      <c r="I456" s="161">
        <v>6594</v>
      </c>
      <c r="J456" s="161">
        <v>20698</v>
      </c>
      <c r="K456" s="161">
        <v>805796</v>
      </c>
      <c r="L456" s="161">
        <v>329563</v>
      </c>
      <c r="M456" s="161">
        <v>18557</v>
      </c>
      <c r="N456" s="161">
        <v>1963</v>
      </c>
      <c r="O456" s="161">
        <v>1176577</v>
      </c>
    </row>
    <row r="457" spans="1:15" ht="11.25" customHeight="1" x14ac:dyDescent="0.2">
      <c r="A457" s="271"/>
      <c r="B457" s="157" t="s">
        <v>210</v>
      </c>
      <c r="C457" s="158" t="s">
        <v>203</v>
      </c>
      <c r="D457" s="160">
        <v>26</v>
      </c>
      <c r="E457" s="161">
        <v>1667</v>
      </c>
      <c r="F457" s="160">
        <v>463</v>
      </c>
      <c r="G457" s="160">
        <v>6</v>
      </c>
      <c r="H457" s="160">
        <v>3</v>
      </c>
      <c r="I457" s="161">
        <v>2165</v>
      </c>
      <c r="J457" s="161">
        <v>4155</v>
      </c>
      <c r="K457" s="161">
        <v>266419</v>
      </c>
      <c r="L457" s="161">
        <v>73996</v>
      </c>
      <c r="M457" s="160">
        <v>959</v>
      </c>
      <c r="N457" s="160">
        <v>479</v>
      </c>
      <c r="O457" s="161">
        <v>346008</v>
      </c>
    </row>
    <row r="458" spans="1:15" ht="11.25" customHeight="1" x14ac:dyDescent="0.2">
      <c r="A458" s="271"/>
      <c r="B458" s="157" t="s">
        <v>211</v>
      </c>
      <c r="C458" s="158" t="s">
        <v>204</v>
      </c>
      <c r="D458" s="160">
        <v>15</v>
      </c>
      <c r="E458" s="161">
        <v>3726</v>
      </c>
      <c r="F458" s="161">
        <v>1277</v>
      </c>
      <c r="G458" s="160">
        <v>17</v>
      </c>
      <c r="H458" s="160">
        <v>3</v>
      </c>
      <c r="I458" s="161">
        <v>5038</v>
      </c>
      <c r="J458" s="161">
        <v>2969</v>
      </c>
      <c r="K458" s="161">
        <v>737411</v>
      </c>
      <c r="L458" s="161">
        <v>252730</v>
      </c>
      <c r="M458" s="161">
        <v>3364</v>
      </c>
      <c r="N458" s="160">
        <v>594</v>
      </c>
      <c r="O458" s="161">
        <v>997068</v>
      </c>
    </row>
    <row r="459" spans="1:15" ht="11.25" customHeight="1" x14ac:dyDescent="0.2">
      <c r="A459" s="272"/>
      <c r="B459" s="273" t="s">
        <v>201</v>
      </c>
      <c r="C459" s="273"/>
      <c r="D459" s="160">
        <v>413</v>
      </c>
      <c r="E459" s="161">
        <v>20480</v>
      </c>
      <c r="F459" s="161">
        <v>7685</v>
      </c>
      <c r="G459" s="160">
        <v>330</v>
      </c>
      <c r="H459" s="160">
        <v>34</v>
      </c>
      <c r="I459" s="163">
        <v>28942</v>
      </c>
      <c r="J459" s="161">
        <v>73595</v>
      </c>
      <c r="K459" s="161">
        <v>3891589</v>
      </c>
      <c r="L459" s="161">
        <v>1539119</v>
      </c>
      <c r="M459" s="161">
        <v>48384</v>
      </c>
      <c r="N459" s="161">
        <v>5766</v>
      </c>
      <c r="O459" s="165">
        <v>5558453</v>
      </c>
    </row>
    <row r="460" spans="1:15" ht="11.25" customHeight="1" x14ac:dyDescent="0.2">
      <c r="A460" s="270" t="s">
        <v>73</v>
      </c>
      <c r="B460" s="157" t="s">
        <v>202</v>
      </c>
      <c r="C460" s="158" t="s">
        <v>203</v>
      </c>
      <c r="D460" s="160">
        <v>5</v>
      </c>
      <c r="E460" s="160">
        <v>1</v>
      </c>
      <c r="F460" s="160">
        <v>100</v>
      </c>
      <c r="G460" s="160">
        <v>2</v>
      </c>
      <c r="H460" s="160">
        <v>30</v>
      </c>
      <c r="I460" s="160">
        <v>138</v>
      </c>
      <c r="J460" s="161">
        <v>2175</v>
      </c>
      <c r="K460" s="160">
        <v>435</v>
      </c>
      <c r="L460" s="161">
        <v>43498</v>
      </c>
      <c r="M460" s="160">
        <v>870</v>
      </c>
      <c r="N460" s="161">
        <v>13049</v>
      </c>
      <c r="O460" s="161">
        <v>60027</v>
      </c>
    </row>
    <row r="461" spans="1:15" ht="11.25" customHeight="1" x14ac:dyDescent="0.2">
      <c r="A461" s="271"/>
      <c r="B461" s="157" t="s">
        <v>202</v>
      </c>
      <c r="C461" s="158" t="s">
        <v>204</v>
      </c>
      <c r="D461" s="160">
        <v>3</v>
      </c>
      <c r="E461" s="160">
        <v>1</v>
      </c>
      <c r="F461" s="160">
        <v>107</v>
      </c>
      <c r="G461" s="159"/>
      <c r="H461" s="160">
        <v>47</v>
      </c>
      <c r="I461" s="160">
        <v>158</v>
      </c>
      <c r="J461" s="161">
        <v>1266</v>
      </c>
      <c r="K461" s="160">
        <v>422</v>
      </c>
      <c r="L461" s="161">
        <v>45146</v>
      </c>
      <c r="M461" s="159"/>
      <c r="N461" s="161">
        <v>19831</v>
      </c>
      <c r="O461" s="161">
        <v>66665</v>
      </c>
    </row>
    <row r="462" spans="1:15" ht="11.25" customHeight="1" x14ac:dyDescent="0.2">
      <c r="A462" s="271"/>
      <c r="B462" s="157" t="s">
        <v>205</v>
      </c>
      <c r="C462" s="158" t="s">
        <v>203</v>
      </c>
      <c r="D462" s="160">
        <v>29</v>
      </c>
      <c r="E462" s="160">
        <v>9</v>
      </c>
      <c r="F462" s="160">
        <v>505</v>
      </c>
      <c r="G462" s="160">
        <v>7</v>
      </c>
      <c r="H462" s="160">
        <v>388</v>
      </c>
      <c r="I462" s="160">
        <v>938</v>
      </c>
      <c r="J462" s="161">
        <v>12548</v>
      </c>
      <c r="K462" s="161">
        <v>3894</v>
      </c>
      <c r="L462" s="161">
        <v>218516</v>
      </c>
      <c r="M462" s="161">
        <v>3029</v>
      </c>
      <c r="N462" s="161">
        <v>167889</v>
      </c>
      <c r="O462" s="161">
        <v>405876</v>
      </c>
    </row>
    <row r="463" spans="1:15" ht="11.25" customHeight="1" x14ac:dyDescent="0.2">
      <c r="A463" s="271"/>
      <c r="B463" s="157" t="s">
        <v>205</v>
      </c>
      <c r="C463" s="158" t="s">
        <v>204</v>
      </c>
      <c r="D463" s="160">
        <v>23</v>
      </c>
      <c r="E463" s="160">
        <v>6</v>
      </c>
      <c r="F463" s="160">
        <v>437</v>
      </c>
      <c r="G463" s="160">
        <v>13</v>
      </c>
      <c r="H463" s="160">
        <v>348</v>
      </c>
      <c r="I463" s="160">
        <v>827</v>
      </c>
      <c r="J463" s="161">
        <v>9703</v>
      </c>
      <c r="K463" s="161">
        <v>2531</v>
      </c>
      <c r="L463" s="161">
        <v>184358</v>
      </c>
      <c r="M463" s="161">
        <v>5484</v>
      </c>
      <c r="N463" s="161">
        <v>146811</v>
      </c>
      <c r="O463" s="161">
        <v>348887</v>
      </c>
    </row>
    <row r="464" spans="1:15" ht="11.25" customHeight="1" x14ac:dyDescent="0.2">
      <c r="A464" s="271"/>
      <c r="B464" s="157" t="s">
        <v>206</v>
      </c>
      <c r="C464" s="158" t="s">
        <v>203</v>
      </c>
      <c r="D464" s="160">
        <v>49</v>
      </c>
      <c r="E464" s="160">
        <v>17</v>
      </c>
      <c r="F464" s="161">
        <v>1689</v>
      </c>
      <c r="G464" s="160">
        <v>41</v>
      </c>
      <c r="H464" s="161">
        <v>1034</v>
      </c>
      <c r="I464" s="161">
        <v>2830</v>
      </c>
      <c r="J464" s="161">
        <v>13918</v>
      </c>
      <c r="K464" s="161">
        <v>4829</v>
      </c>
      <c r="L464" s="161">
        <v>479737</v>
      </c>
      <c r="M464" s="161">
        <v>11645</v>
      </c>
      <c r="N464" s="161">
        <v>293693</v>
      </c>
      <c r="O464" s="161">
        <v>803822</v>
      </c>
    </row>
    <row r="465" spans="1:15" ht="11.25" customHeight="1" x14ac:dyDescent="0.2">
      <c r="A465" s="271"/>
      <c r="B465" s="157" t="s">
        <v>206</v>
      </c>
      <c r="C465" s="158" t="s">
        <v>204</v>
      </c>
      <c r="D465" s="160">
        <v>37</v>
      </c>
      <c r="E465" s="160">
        <v>18</v>
      </c>
      <c r="F465" s="161">
        <v>1570</v>
      </c>
      <c r="G465" s="160">
        <v>28</v>
      </c>
      <c r="H465" s="160">
        <v>958</v>
      </c>
      <c r="I465" s="161">
        <v>2611</v>
      </c>
      <c r="J465" s="161">
        <v>11075</v>
      </c>
      <c r="K465" s="161">
        <v>5388</v>
      </c>
      <c r="L465" s="161">
        <v>469922</v>
      </c>
      <c r="M465" s="161">
        <v>8381</v>
      </c>
      <c r="N465" s="161">
        <v>286742</v>
      </c>
      <c r="O465" s="161">
        <v>781508</v>
      </c>
    </row>
    <row r="466" spans="1:15" ht="11.25" customHeight="1" x14ac:dyDescent="0.2">
      <c r="A466" s="271"/>
      <c r="B466" s="157" t="s">
        <v>207</v>
      </c>
      <c r="C466" s="158" t="s">
        <v>203</v>
      </c>
      <c r="D466" s="160">
        <v>3</v>
      </c>
      <c r="E466" s="160">
        <v>4</v>
      </c>
      <c r="F466" s="160">
        <v>256</v>
      </c>
      <c r="G466" s="160">
        <v>10</v>
      </c>
      <c r="H466" s="160">
        <v>164</v>
      </c>
      <c r="I466" s="160">
        <v>437</v>
      </c>
      <c r="J466" s="160">
        <v>293</v>
      </c>
      <c r="K466" s="160">
        <v>390</v>
      </c>
      <c r="L466" s="161">
        <v>24985</v>
      </c>
      <c r="M466" s="160">
        <v>976</v>
      </c>
      <c r="N466" s="161">
        <v>16006</v>
      </c>
      <c r="O466" s="161">
        <v>42650</v>
      </c>
    </row>
    <row r="467" spans="1:15" ht="11.25" customHeight="1" x14ac:dyDescent="0.2">
      <c r="A467" s="271"/>
      <c r="B467" s="157" t="s">
        <v>207</v>
      </c>
      <c r="C467" s="158" t="s">
        <v>204</v>
      </c>
      <c r="D467" s="160">
        <v>6</v>
      </c>
      <c r="E467" s="160">
        <v>3</v>
      </c>
      <c r="F467" s="160">
        <v>175</v>
      </c>
      <c r="G467" s="160">
        <v>5</v>
      </c>
      <c r="H467" s="160">
        <v>107</v>
      </c>
      <c r="I467" s="160">
        <v>296</v>
      </c>
      <c r="J467" s="161">
        <v>1066</v>
      </c>
      <c r="K467" s="160">
        <v>533</v>
      </c>
      <c r="L467" s="161">
        <v>31100</v>
      </c>
      <c r="M467" s="160">
        <v>889</v>
      </c>
      <c r="N467" s="161">
        <v>19016</v>
      </c>
      <c r="O467" s="161">
        <v>52604</v>
      </c>
    </row>
    <row r="468" spans="1:15" ht="11.25" customHeight="1" x14ac:dyDescent="0.2">
      <c r="A468" s="271"/>
      <c r="B468" s="157" t="s">
        <v>208</v>
      </c>
      <c r="C468" s="158" t="s">
        <v>203</v>
      </c>
      <c r="D468" s="160">
        <v>177</v>
      </c>
      <c r="E468" s="160">
        <v>138</v>
      </c>
      <c r="F468" s="161">
        <v>4781</v>
      </c>
      <c r="G468" s="160">
        <v>104</v>
      </c>
      <c r="H468" s="161">
        <v>3392</v>
      </c>
      <c r="I468" s="161">
        <v>8592</v>
      </c>
      <c r="J468" s="161">
        <v>15821</v>
      </c>
      <c r="K468" s="161">
        <v>12335</v>
      </c>
      <c r="L468" s="161">
        <v>427352</v>
      </c>
      <c r="M468" s="161">
        <v>9296</v>
      </c>
      <c r="N468" s="161">
        <v>303196</v>
      </c>
      <c r="O468" s="161">
        <v>768000</v>
      </c>
    </row>
    <row r="469" spans="1:15" ht="11.25" customHeight="1" x14ac:dyDescent="0.2">
      <c r="A469" s="271"/>
      <c r="B469" s="157" t="s">
        <v>209</v>
      </c>
      <c r="C469" s="158" t="s">
        <v>204</v>
      </c>
      <c r="D469" s="160">
        <v>140</v>
      </c>
      <c r="E469" s="160">
        <v>58</v>
      </c>
      <c r="F469" s="161">
        <v>4172</v>
      </c>
      <c r="G469" s="160">
        <v>91</v>
      </c>
      <c r="H469" s="161">
        <v>2662</v>
      </c>
      <c r="I469" s="161">
        <v>7123</v>
      </c>
      <c r="J469" s="161">
        <v>24980</v>
      </c>
      <c r="K469" s="161">
        <v>10349</v>
      </c>
      <c r="L469" s="161">
        <v>744416</v>
      </c>
      <c r="M469" s="161">
        <v>16237</v>
      </c>
      <c r="N469" s="161">
        <v>474984</v>
      </c>
      <c r="O469" s="161">
        <v>1270966</v>
      </c>
    </row>
    <row r="470" spans="1:15" ht="11.25" customHeight="1" x14ac:dyDescent="0.2">
      <c r="A470" s="271"/>
      <c r="B470" s="157" t="s">
        <v>210</v>
      </c>
      <c r="C470" s="158" t="s">
        <v>203</v>
      </c>
      <c r="D470" s="160">
        <v>19</v>
      </c>
      <c r="E470" s="160">
        <v>15</v>
      </c>
      <c r="F470" s="161">
        <v>1573</v>
      </c>
      <c r="G470" s="160">
        <v>48</v>
      </c>
      <c r="H470" s="161">
        <v>1199</v>
      </c>
      <c r="I470" s="161">
        <v>2854</v>
      </c>
      <c r="J470" s="161">
        <v>3037</v>
      </c>
      <c r="K470" s="161">
        <v>2397</v>
      </c>
      <c r="L470" s="161">
        <v>251396</v>
      </c>
      <c r="M470" s="161">
        <v>7671</v>
      </c>
      <c r="N470" s="161">
        <v>191623</v>
      </c>
      <c r="O470" s="161">
        <v>456124</v>
      </c>
    </row>
    <row r="471" spans="1:15" ht="11.25" customHeight="1" x14ac:dyDescent="0.2">
      <c r="A471" s="271"/>
      <c r="B471" s="157" t="s">
        <v>211</v>
      </c>
      <c r="C471" s="158" t="s">
        <v>204</v>
      </c>
      <c r="D471" s="160">
        <v>37</v>
      </c>
      <c r="E471" s="160">
        <v>23</v>
      </c>
      <c r="F471" s="161">
        <v>3550</v>
      </c>
      <c r="G471" s="160">
        <v>115</v>
      </c>
      <c r="H471" s="161">
        <v>2546</v>
      </c>
      <c r="I471" s="161">
        <v>6271</v>
      </c>
      <c r="J471" s="161">
        <v>7323</v>
      </c>
      <c r="K471" s="161">
        <v>4552</v>
      </c>
      <c r="L471" s="161">
        <v>702579</v>
      </c>
      <c r="M471" s="161">
        <v>22760</v>
      </c>
      <c r="N471" s="161">
        <v>503877</v>
      </c>
      <c r="O471" s="161">
        <v>1241091</v>
      </c>
    </row>
    <row r="472" spans="1:15" ht="11.25" customHeight="1" x14ac:dyDescent="0.2">
      <c r="A472" s="272"/>
      <c r="B472" s="273" t="s">
        <v>201</v>
      </c>
      <c r="C472" s="273"/>
      <c r="D472" s="160">
        <v>528</v>
      </c>
      <c r="E472" s="160">
        <v>293</v>
      </c>
      <c r="F472" s="161">
        <v>18915</v>
      </c>
      <c r="G472" s="160">
        <v>464</v>
      </c>
      <c r="H472" s="161">
        <v>12875</v>
      </c>
      <c r="I472" s="163">
        <v>33075</v>
      </c>
      <c r="J472" s="161">
        <v>103205</v>
      </c>
      <c r="K472" s="161">
        <v>48055</v>
      </c>
      <c r="L472" s="161">
        <v>3623005</v>
      </c>
      <c r="M472" s="161">
        <v>87238</v>
      </c>
      <c r="N472" s="161">
        <v>2436717</v>
      </c>
      <c r="O472" s="165">
        <v>6298220</v>
      </c>
    </row>
    <row r="473" spans="1:15" ht="11.25" customHeight="1" x14ac:dyDescent="0.2">
      <c r="A473" s="270" t="s">
        <v>74</v>
      </c>
      <c r="B473" s="157" t="s">
        <v>202</v>
      </c>
      <c r="C473" s="158" t="s">
        <v>203</v>
      </c>
      <c r="D473" s="160">
        <v>89</v>
      </c>
      <c r="E473" s="160">
        <v>1</v>
      </c>
      <c r="F473" s="160">
        <v>1</v>
      </c>
      <c r="G473" s="159"/>
      <c r="H473" s="159"/>
      <c r="I473" s="160">
        <v>91</v>
      </c>
      <c r="J473" s="161">
        <v>39101</v>
      </c>
      <c r="K473" s="160">
        <v>439</v>
      </c>
      <c r="L473" s="160">
        <v>439</v>
      </c>
      <c r="M473" s="159"/>
      <c r="N473" s="159"/>
      <c r="O473" s="161">
        <v>39979</v>
      </c>
    </row>
    <row r="474" spans="1:15" ht="11.25" customHeight="1" x14ac:dyDescent="0.2">
      <c r="A474" s="271"/>
      <c r="B474" s="157" t="s">
        <v>202</v>
      </c>
      <c r="C474" s="158" t="s">
        <v>204</v>
      </c>
      <c r="D474" s="160">
        <v>72</v>
      </c>
      <c r="E474" s="159"/>
      <c r="F474" s="159"/>
      <c r="G474" s="160">
        <v>1</v>
      </c>
      <c r="H474" s="159"/>
      <c r="I474" s="160">
        <v>73</v>
      </c>
      <c r="J474" s="161">
        <v>30683</v>
      </c>
      <c r="K474" s="159"/>
      <c r="L474" s="159"/>
      <c r="M474" s="160">
        <v>426</v>
      </c>
      <c r="N474" s="159"/>
      <c r="O474" s="161">
        <v>31109</v>
      </c>
    </row>
    <row r="475" spans="1:15" ht="11.25" customHeight="1" x14ac:dyDescent="0.2">
      <c r="A475" s="271"/>
      <c r="B475" s="157" t="s">
        <v>205</v>
      </c>
      <c r="C475" s="158" t="s">
        <v>203</v>
      </c>
      <c r="D475" s="160">
        <v>506</v>
      </c>
      <c r="E475" s="160">
        <v>3</v>
      </c>
      <c r="F475" s="160">
        <v>21</v>
      </c>
      <c r="G475" s="160">
        <v>8</v>
      </c>
      <c r="H475" s="159"/>
      <c r="I475" s="160">
        <v>538</v>
      </c>
      <c r="J475" s="161">
        <v>221138</v>
      </c>
      <c r="K475" s="161">
        <v>1311</v>
      </c>
      <c r="L475" s="161">
        <v>9178</v>
      </c>
      <c r="M475" s="161">
        <v>3496</v>
      </c>
      <c r="N475" s="159"/>
      <c r="O475" s="161">
        <v>235123</v>
      </c>
    </row>
    <row r="476" spans="1:15" ht="11.25" customHeight="1" x14ac:dyDescent="0.2">
      <c r="A476" s="271"/>
      <c r="B476" s="157" t="s">
        <v>205</v>
      </c>
      <c r="C476" s="158" t="s">
        <v>204</v>
      </c>
      <c r="D476" s="160">
        <v>473</v>
      </c>
      <c r="E476" s="160">
        <v>6</v>
      </c>
      <c r="F476" s="160">
        <v>23</v>
      </c>
      <c r="G476" s="160">
        <v>6</v>
      </c>
      <c r="H476" s="160">
        <v>2</v>
      </c>
      <c r="I476" s="160">
        <v>510</v>
      </c>
      <c r="J476" s="161">
        <v>201541</v>
      </c>
      <c r="K476" s="161">
        <v>2557</v>
      </c>
      <c r="L476" s="161">
        <v>9800</v>
      </c>
      <c r="M476" s="161">
        <v>2557</v>
      </c>
      <c r="N476" s="160">
        <v>852</v>
      </c>
      <c r="O476" s="161">
        <v>217307</v>
      </c>
    </row>
    <row r="477" spans="1:15" ht="11.25" customHeight="1" x14ac:dyDescent="0.2">
      <c r="A477" s="271"/>
      <c r="B477" s="157" t="s">
        <v>206</v>
      </c>
      <c r="C477" s="158" t="s">
        <v>203</v>
      </c>
      <c r="D477" s="161">
        <v>1408</v>
      </c>
      <c r="E477" s="160">
        <v>8</v>
      </c>
      <c r="F477" s="160">
        <v>192</v>
      </c>
      <c r="G477" s="160">
        <v>29</v>
      </c>
      <c r="H477" s="160">
        <v>6</v>
      </c>
      <c r="I477" s="161">
        <v>1643</v>
      </c>
      <c r="J477" s="161">
        <v>403922</v>
      </c>
      <c r="K477" s="161">
        <v>2295</v>
      </c>
      <c r="L477" s="161">
        <v>55080</v>
      </c>
      <c r="M477" s="161">
        <v>8319</v>
      </c>
      <c r="N477" s="161">
        <v>1721</v>
      </c>
      <c r="O477" s="161">
        <v>471337</v>
      </c>
    </row>
    <row r="478" spans="1:15" ht="11.25" customHeight="1" x14ac:dyDescent="0.2">
      <c r="A478" s="271"/>
      <c r="B478" s="157" t="s">
        <v>206</v>
      </c>
      <c r="C478" s="158" t="s">
        <v>204</v>
      </c>
      <c r="D478" s="161">
        <v>1308</v>
      </c>
      <c r="E478" s="160">
        <v>10</v>
      </c>
      <c r="F478" s="160">
        <v>165</v>
      </c>
      <c r="G478" s="160">
        <v>30</v>
      </c>
      <c r="H478" s="160">
        <v>7</v>
      </c>
      <c r="I478" s="161">
        <v>1520</v>
      </c>
      <c r="J478" s="161">
        <v>395417</v>
      </c>
      <c r="K478" s="161">
        <v>3023</v>
      </c>
      <c r="L478" s="161">
        <v>49881</v>
      </c>
      <c r="M478" s="161">
        <v>9069</v>
      </c>
      <c r="N478" s="161">
        <v>2116</v>
      </c>
      <c r="O478" s="161">
        <v>459506</v>
      </c>
    </row>
    <row r="479" spans="1:15" ht="11.25" customHeight="1" x14ac:dyDescent="0.2">
      <c r="A479" s="271"/>
      <c r="B479" s="157" t="s">
        <v>207</v>
      </c>
      <c r="C479" s="158" t="s">
        <v>203</v>
      </c>
      <c r="D479" s="160">
        <v>196</v>
      </c>
      <c r="E479" s="160">
        <v>2</v>
      </c>
      <c r="F479" s="160">
        <v>33</v>
      </c>
      <c r="G479" s="160">
        <v>5</v>
      </c>
      <c r="H479" s="159"/>
      <c r="I479" s="160">
        <v>236</v>
      </c>
      <c r="J479" s="161">
        <v>19321</v>
      </c>
      <c r="K479" s="160">
        <v>197</v>
      </c>
      <c r="L479" s="161">
        <v>3253</v>
      </c>
      <c r="M479" s="160">
        <v>493</v>
      </c>
      <c r="N479" s="159"/>
      <c r="O479" s="161">
        <v>23264</v>
      </c>
    </row>
    <row r="480" spans="1:15" ht="11.25" customHeight="1" x14ac:dyDescent="0.2">
      <c r="A480" s="271"/>
      <c r="B480" s="157" t="s">
        <v>207</v>
      </c>
      <c r="C480" s="158" t="s">
        <v>204</v>
      </c>
      <c r="D480" s="160">
        <v>110</v>
      </c>
      <c r="E480" s="159"/>
      <c r="F480" s="160">
        <v>14</v>
      </c>
      <c r="G480" s="159"/>
      <c r="H480" s="159"/>
      <c r="I480" s="160">
        <v>124</v>
      </c>
      <c r="J480" s="161">
        <v>19744</v>
      </c>
      <c r="K480" s="159"/>
      <c r="L480" s="161">
        <v>2513</v>
      </c>
      <c r="M480" s="159"/>
      <c r="N480" s="159"/>
      <c r="O480" s="161">
        <v>22257</v>
      </c>
    </row>
    <row r="481" spans="1:15" ht="11.25" customHeight="1" x14ac:dyDescent="0.2">
      <c r="A481" s="271"/>
      <c r="B481" s="157" t="s">
        <v>208</v>
      </c>
      <c r="C481" s="158" t="s">
        <v>203</v>
      </c>
      <c r="D481" s="161">
        <v>4480</v>
      </c>
      <c r="E481" s="160">
        <v>134</v>
      </c>
      <c r="F481" s="160">
        <v>750</v>
      </c>
      <c r="G481" s="160">
        <v>88</v>
      </c>
      <c r="H481" s="160">
        <v>45</v>
      </c>
      <c r="I481" s="161">
        <v>5497</v>
      </c>
      <c r="J481" s="161">
        <v>404451</v>
      </c>
      <c r="K481" s="161">
        <v>12097</v>
      </c>
      <c r="L481" s="161">
        <v>67709</v>
      </c>
      <c r="M481" s="161">
        <v>7945</v>
      </c>
      <c r="N481" s="161">
        <v>4063</v>
      </c>
      <c r="O481" s="161">
        <v>496265</v>
      </c>
    </row>
    <row r="482" spans="1:15" ht="11.25" customHeight="1" x14ac:dyDescent="0.2">
      <c r="A482" s="271"/>
      <c r="B482" s="157" t="s">
        <v>209</v>
      </c>
      <c r="C482" s="158" t="s">
        <v>204</v>
      </c>
      <c r="D482" s="161">
        <v>3710</v>
      </c>
      <c r="E482" s="160">
        <v>54</v>
      </c>
      <c r="F482" s="160">
        <v>590</v>
      </c>
      <c r="G482" s="160">
        <v>84</v>
      </c>
      <c r="H482" s="160">
        <v>27</v>
      </c>
      <c r="I482" s="161">
        <v>4465</v>
      </c>
      <c r="J482" s="161">
        <v>668600</v>
      </c>
      <c r="K482" s="161">
        <v>9732</v>
      </c>
      <c r="L482" s="161">
        <v>106327</v>
      </c>
      <c r="M482" s="161">
        <v>15138</v>
      </c>
      <c r="N482" s="161">
        <v>4866</v>
      </c>
      <c r="O482" s="161">
        <v>804663</v>
      </c>
    </row>
    <row r="483" spans="1:15" ht="11.25" customHeight="1" x14ac:dyDescent="0.2">
      <c r="A483" s="271"/>
      <c r="B483" s="157" t="s">
        <v>210</v>
      </c>
      <c r="C483" s="158" t="s">
        <v>203</v>
      </c>
      <c r="D483" s="161">
        <v>1380</v>
      </c>
      <c r="E483" s="160">
        <v>31</v>
      </c>
      <c r="F483" s="160">
        <v>272</v>
      </c>
      <c r="G483" s="160">
        <v>23</v>
      </c>
      <c r="H483" s="160">
        <v>12</v>
      </c>
      <c r="I483" s="161">
        <v>1718</v>
      </c>
      <c r="J483" s="161">
        <v>222756</v>
      </c>
      <c r="K483" s="161">
        <v>5004</v>
      </c>
      <c r="L483" s="161">
        <v>43906</v>
      </c>
      <c r="M483" s="161">
        <v>3713</v>
      </c>
      <c r="N483" s="161">
        <v>1937</v>
      </c>
      <c r="O483" s="161">
        <v>277316</v>
      </c>
    </row>
    <row r="484" spans="1:15" ht="11.25" customHeight="1" x14ac:dyDescent="0.2">
      <c r="A484" s="271"/>
      <c r="B484" s="157" t="s">
        <v>211</v>
      </c>
      <c r="C484" s="158" t="s">
        <v>204</v>
      </c>
      <c r="D484" s="161">
        <v>2972</v>
      </c>
      <c r="E484" s="160">
        <v>29</v>
      </c>
      <c r="F484" s="160">
        <v>537</v>
      </c>
      <c r="G484" s="160">
        <v>43</v>
      </c>
      <c r="H484" s="160">
        <v>6</v>
      </c>
      <c r="I484" s="161">
        <v>3587</v>
      </c>
      <c r="J484" s="161">
        <v>594069</v>
      </c>
      <c r="K484" s="161">
        <v>5797</v>
      </c>
      <c r="L484" s="161">
        <v>107340</v>
      </c>
      <c r="M484" s="161">
        <v>8595</v>
      </c>
      <c r="N484" s="161">
        <v>1199</v>
      </c>
      <c r="O484" s="161">
        <v>717000</v>
      </c>
    </row>
    <row r="485" spans="1:15" ht="11.25" customHeight="1" x14ac:dyDescent="0.2">
      <c r="A485" s="272"/>
      <c r="B485" s="273" t="s">
        <v>201</v>
      </c>
      <c r="C485" s="273"/>
      <c r="D485" s="161">
        <v>16704</v>
      </c>
      <c r="E485" s="160">
        <v>278</v>
      </c>
      <c r="F485" s="161">
        <v>2598</v>
      </c>
      <c r="G485" s="160">
        <v>317</v>
      </c>
      <c r="H485" s="160">
        <v>105</v>
      </c>
      <c r="I485" s="163">
        <v>20002</v>
      </c>
      <c r="J485" s="161">
        <v>3220743</v>
      </c>
      <c r="K485" s="161">
        <v>42452</v>
      </c>
      <c r="L485" s="161">
        <v>455426</v>
      </c>
      <c r="M485" s="161">
        <v>59751</v>
      </c>
      <c r="N485" s="161">
        <v>16754</v>
      </c>
      <c r="O485" s="165">
        <v>3795126</v>
      </c>
    </row>
    <row r="486" spans="1:15" ht="11.25" customHeight="1" x14ac:dyDescent="0.2">
      <c r="A486" s="270" t="s">
        <v>75</v>
      </c>
      <c r="B486" s="157" t="s">
        <v>202</v>
      </c>
      <c r="C486" s="158" t="s">
        <v>203</v>
      </c>
      <c r="D486" s="160">
        <v>194</v>
      </c>
      <c r="E486" s="160">
        <v>16</v>
      </c>
      <c r="F486" s="160">
        <v>84</v>
      </c>
      <c r="G486" s="160">
        <v>174</v>
      </c>
      <c r="H486" s="160">
        <v>5</v>
      </c>
      <c r="I486" s="160">
        <v>473</v>
      </c>
      <c r="J486" s="161">
        <v>84387</v>
      </c>
      <c r="K486" s="161">
        <v>6960</v>
      </c>
      <c r="L486" s="161">
        <v>36539</v>
      </c>
      <c r="M486" s="161">
        <v>75687</v>
      </c>
      <c r="N486" s="161">
        <v>2175</v>
      </c>
      <c r="O486" s="161">
        <v>205748</v>
      </c>
    </row>
    <row r="487" spans="1:15" ht="11.25" customHeight="1" x14ac:dyDescent="0.2">
      <c r="A487" s="271"/>
      <c r="B487" s="157" t="s">
        <v>202</v>
      </c>
      <c r="C487" s="158" t="s">
        <v>204</v>
      </c>
      <c r="D487" s="160">
        <v>204</v>
      </c>
      <c r="E487" s="160">
        <v>23</v>
      </c>
      <c r="F487" s="160">
        <v>90</v>
      </c>
      <c r="G487" s="160">
        <v>168</v>
      </c>
      <c r="H487" s="160">
        <v>9</v>
      </c>
      <c r="I487" s="160">
        <v>494</v>
      </c>
      <c r="J487" s="161">
        <v>86073</v>
      </c>
      <c r="K487" s="161">
        <v>9704</v>
      </c>
      <c r="L487" s="161">
        <v>37974</v>
      </c>
      <c r="M487" s="161">
        <v>70884</v>
      </c>
      <c r="N487" s="161">
        <v>3797</v>
      </c>
      <c r="O487" s="161">
        <v>208432</v>
      </c>
    </row>
    <row r="488" spans="1:15" ht="11.25" customHeight="1" x14ac:dyDescent="0.2">
      <c r="A488" s="271"/>
      <c r="B488" s="157" t="s">
        <v>205</v>
      </c>
      <c r="C488" s="158" t="s">
        <v>203</v>
      </c>
      <c r="D488" s="160">
        <v>941</v>
      </c>
      <c r="E488" s="160">
        <v>140</v>
      </c>
      <c r="F488" s="160">
        <v>438</v>
      </c>
      <c r="G488" s="161">
        <v>1140</v>
      </c>
      <c r="H488" s="160">
        <v>41</v>
      </c>
      <c r="I488" s="161">
        <v>2700</v>
      </c>
      <c r="J488" s="161">
        <v>407175</v>
      </c>
      <c r="K488" s="161">
        <v>60579</v>
      </c>
      <c r="L488" s="161">
        <v>189524</v>
      </c>
      <c r="M488" s="161">
        <v>493283</v>
      </c>
      <c r="N488" s="161">
        <v>17741</v>
      </c>
      <c r="O488" s="161">
        <v>1168302</v>
      </c>
    </row>
    <row r="489" spans="1:15" ht="11.25" customHeight="1" x14ac:dyDescent="0.2">
      <c r="A489" s="271"/>
      <c r="B489" s="157" t="s">
        <v>205</v>
      </c>
      <c r="C489" s="158" t="s">
        <v>204</v>
      </c>
      <c r="D489" s="160">
        <v>871</v>
      </c>
      <c r="E489" s="160">
        <v>133</v>
      </c>
      <c r="F489" s="160">
        <v>442</v>
      </c>
      <c r="G489" s="161">
        <v>1019</v>
      </c>
      <c r="H489" s="160">
        <v>43</v>
      </c>
      <c r="I489" s="161">
        <v>2508</v>
      </c>
      <c r="J489" s="161">
        <v>367450</v>
      </c>
      <c r="K489" s="161">
        <v>56109</v>
      </c>
      <c r="L489" s="161">
        <v>186467</v>
      </c>
      <c r="M489" s="161">
        <v>429887</v>
      </c>
      <c r="N489" s="161">
        <v>18140</v>
      </c>
      <c r="O489" s="161">
        <v>1058053</v>
      </c>
    </row>
    <row r="490" spans="1:15" ht="11.25" customHeight="1" x14ac:dyDescent="0.2">
      <c r="A490" s="271"/>
      <c r="B490" s="157" t="s">
        <v>206</v>
      </c>
      <c r="C490" s="158" t="s">
        <v>203</v>
      </c>
      <c r="D490" s="161">
        <v>1704</v>
      </c>
      <c r="E490" s="160">
        <v>305</v>
      </c>
      <c r="F490" s="161">
        <v>1561</v>
      </c>
      <c r="G490" s="161">
        <v>2752</v>
      </c>
      <c r="H490" s="160">
        <v>149</v>
      </c>
      <c r="I490" s="161">
        <v>6471</v>
      </c>
      <c r="J490" s="161">
        <v>483997</v>
      </c>
      <c r="K490" s="161">
        <v>86631</v>
      </c>
      <c r="L490" s="161">
        <v>443380</v>
      </c>
      <c r="M490" s="161">
        <v>781667</v>
      </c>
      <c r="N490" s="161">
        <v>42321</v>
      </c>
      <c r="O490" s="161">
        <v>1837996</v>
      </c>
    </row>
    <row r="491" spans="1:15" ht="11.25" customHeight="1" x14ac:dyDescent="0.2">
      <c r="A491" s="271"/>
      <c r="B491" s="157" t="s">
        <v>206</v>
      </c>
      <c r="C491" s="158" t="s">
        <v>204</v>
      </c>
      <c r="D491" s="161">
        <v>1609</v>
      </c>
      <c r="E491" s="160">
        <v>280</v>
      </c>
      <c r="F491" s="161">
        <v>1424</v>
      </c>
      <c r="G491" s="161">
        <v>2522</v>
      </c>
      <c r="H491" s="160">
        <v>120</v>
      </c>
      <c r="I491" s="161">
        <v>5955</v>
      </c>
      <c r="J491" s="161">
        <v>481595</v>
      </c>
      <c r="K491" s="161">
        <v>83808</v>
      </c>
      <c r="L491" s="161">
        <v>426222</v>
      </c>
      <c r="M491" s="161">
        <v>754868</v>
      </c>
      <c r="N491" s="161">
        <v>35918</v>
      </c>
      <c r="O491" s="161">
        <v>1782411</v>
      </c>
    </row>
    <row r="492" spans="1:15" ht="11.25" customHeight="1" x14ac:dyDescent="0.2">
      <c r="A492" s="271"/>
      <c r="B492" s="157" t="s">
        <v>207</v>
      </c>
      <c r="C492" s="158" t="s">
        <v>203</v>
      </c>
      <c r="D492" s="160">
        <v>278</v>
      </c>
      <c r="E492" s="160">
        <v>57</v>
      </c>
      <c r="F492" s="160">
        <v>276</v>
      </c>
      <c r="G492" s="160">
        <v>387</v>
      </c>
      <c r="H492" s="160">
        <v>22</v>
      </c>
      <c r="I492" s="161">
        <v>1020</v>
      </c>
      <c r="J492" s="161">
        <v>27132</v>
      </c>
      <c r="K492" s="161">
        <v>5563</v>
      </c>
      <c r="L492" s="161">
        <v>26937</v>
      </c>
      <c r="M492" s="161">
        <v>37771</v>
      </c>
      <c r="N492" s="161">
        <v>2147</v>
      </c>
      <c r="O492" s="161">
        <v>99550</v>
      </c>
    </row>
    <row r="493" spans="1:15" ht="11.25" customHeight="1" x14ac:dyDescent="0.2">
      <c r="A493" s="271"/>
      <c r="B493" s="157" t="s">
        <v>207</v>
      </c>
      <c r="C493" s="158" t="s">
        <v>204</v>
      </c>
      <c r="D493" s="160">
        <v>181</v>
      </c>
      <c r="E493" s="160">
        <v>38</v>
      </c>
      <c r="F493" s="160">
        <v>236</v>
      </c>
      <c r="G493" s="160">
        <v>305</v>
      </c>
      <c r="H493" s="160">
        <v>15</v>
      </c>
      <c r="I493" s="160">
        <v>775</v>
      </c>
      <c r="J493" s="161">
        <v>32166</v>
      </c>
      <c r="K493" s="161">
        <v>6753</v>
      </c>
      <c r="L493" s="161">
        <v>41941</v>
      </c>
      <c r="M493" s="161">
        <v>54203</v>
      </c>
      <c r="N493" s="161">
        <v>2666</v>
      </c>
      <c r="O493" s="161">
        <v>137729</v>
      </c>
    </row>
    <row r="494" spans="1:15" ht="11.25" customHeight="1" x14ac:dyDescent="0.2">
      <c r="A494" s="271"/>
      <c r="B494" s="157" t="s">
        <v>208</v>
      </c>
      <c r="C494" s="158" t="s">
        <v>203</v>
      </c>
      <c r="D494" s="161">
        <v>5534</v>
      </c>
      <c r="E494" s="161">
        <v>1367</v>
      </c>
      <c r="F494" s="161">
        <v>5503</v>
      </c>
      <c r="G494" s="161">
        <v>7379</v>
      </c>
      <c r="H494" s="160">
        <v>467</v>
      </c>
      <c r="I494" s="161">
        <v>20250</v>
      </c>
      <c r="J494" s="161">
        <v>494659</v>
      </c>
      <c r="K494" s="161">
        <v>122190</v>
      </c>
      <c r="L494" s="161">
        <v>491888</v>
      </c>
      <c r="M494" s="161">
        <v>659575</v>
      </c>
      <c r="N494" s="161">
        <v>41743</v>
      </c>
      <c r="O494" s="161">
        <v>1810055</v>
      </c>
    </row>
    <row r="495" spans="1:15" ht="11.25" customHeight="1" x14ac:dyDescent="0.2">
      <c r="A495" s="271"/>
      <c r="B495" s="157" t="s">
        <v>209</v>
      </c>
      <c r="C495" s="158" t="s">
        <v>204</v>
      </c>
      <c r="D495" s="161">
        <v>5032</v>
      </c>
      <c r="E495" s="161">
        <v>1077</v>
      </c>
      <c r="F495" s="161">
        <v>5114</v>
      </c>
      <c r="G495" s="161">
        <v>6896</v>
      </c>
      <c r="H495" s="160">
        <v>447</v>
      </c>
      <c r="I495" s="161">
        <v>18566</v>
      </c>
      <c r="J495" s="161">
        <v>897866</v>
      </c>
      <c r="K495" s="161">
        <v>192171</v>
      </c>
      <c r="L495" s="161">
        <v>912498</v>
      </c>
      <c r="M495" s="161">
        <v>1230462</v>
      </c>
      <c r="N495" s="161">
        <v>79759</v>
      </c>
      <c r="O495" s="161">
        <v>3312756</v>
      </c>
    </row>
    <row r="496" spans="1:15" ht="11.25" customHeight="1" x14ac:dyDescent="0.2">
      <c r="A496" s="271"/>
      <c r="B496" s="157" t="s">
        <v>210</v>
      </c>
      <c r="C496" s="158" t="s">
        <v>203</v>
      </c>
      <c r="D496" s="161">
        <v>1355</v>
      </c>
      <c r="E496" s="160">
        <v>301</v>
      </c>
      <c r="F496" s="161">
        <v>1795</v>
      </c>
      <c r="G496" s="161">
        <v>1783</v>
      </c>
      <c r="H496" s="160">
        <v>129</v>
      </c>
      <c r="I496" s="161">
        <v>5363</v>
      </c>
      <c r="J496" s="161">
        <v>216555</v>
      </c>
      <c r="K496" s="161">
        <v>48106</v>
      </c>
      <c r="L496" s="161">
        <v>286876</v>
      </c>
      <c r="M496" s="161">
        <v>284958</v>
      </c>
      <c r="N496" s="161">
        <v>20617</v>
      </c>
      <c r="O496" s="161">
        <v>857112</v>
      </c>
    </row>
    <row r="497" spans="1:15" ht="11.25" customHeight="1" x14ac:dyDescent="0.2">
      <c r="A497" s="271"/>
      <c r="B497" s="157" t="s">
        <v>211</v>
      </c>
      <c r="C497" s="158" t="s">
        <v>204</v>
      </c>
      <c r="D497" s="161">
        <v>2677</v>
      </c>
      <c r="E497" s="160">
        <v>525</v>
      </c>
      <c r="F497" s="161">
        <v>4127</v>
      </c>
      <c r="G497" s="161">
        <v>4069</v>
      </c>
      <c r="H497" s="160">
        <v>234</v>
      </c>
      <c r="I497" s="161">
        <v>11632</v>
      </c>
      <c r="J497" s="161">
        <v>529804</v>
      </c>
      <c r="K497" s="161">
        <v>103902</v>
      </c>
      <c r="L497" s="161">
        <v>816772</v>
      </c>
      <c r="M497" s="161">
        <v>805294</v>
      </c>
      <c r="N497" s="161">
        <v>46311</v>
      </c>
      <c r="O497" s="161">
        <v>2302083</v>
      </c>
    </row>
    <row r="498" spans="1:15" ht="11.25" customHeight="1" x14ac:dyDescent="0.2">
      <c r="A498" s="272"/>
      <c r="B498" s="273" t="s">
        <v>201</v>
      </c>
      <c r="C498" s="273"/>
      <c r="D498" s="161">
        <v>20580</v>
      </c>
      <c r="E498" s="161">
        <v>4262</v>
      </c>
      <c r="F498" s="161">
        <v>21090</v>
      </c>
      <c r="G498" s="161">
        <v>28594</v>
      </c>
      <c r="H498" s="161">
        <v>1681</v>
      </c>
      <c r="I498" s="163">
        <v>76207</v>
      </c>
      <c r="J498" s="161">
        <v>4108859</v>
      </c>
      <c r="K498" s="161">
        <v>782476</v>
      </c>
      <c r="L498" s="161">
        <v>3897018</v>
      </c>
      <c r="M498" s="161">
        <v>5678539</v>
      </c>
      <c r="N498" s="161">
        <v>313335</v>
      </c>
      <c r="O498" s="165">
        <v>14780227</v>
      </c>
    </row>
    <row r="499" spans="1:15" ht="11.25" customHeight="1" x14ac:dyDescent="0.2">
      <c r="A499" s="270" t="s">
        <v>76</v>
      </c>
      <c r="B499" s="157" t="s">
        <v>202</v>
      </c>
      <c r="C499" s="158" t="s">
        <v>203</v>
      </c>
      <c r="D499" s="160">
        <v>1</v>
      </c>
      <c r="E499" s="159"/>
      <c r="F499" s="160">
        <v>117</v>
      </c>
      <c r="G499" s="159"/>
      <c r="H499" s="160">
        <v>8</v>
      </c>
      <c r="I499" s="160">
        <v>126</v>
      </c>
      <c r="J499" s="160">
        <v>435</v>
      </c>
      <c r="K499" s="159"/>
      <c r="L499" s="161">
        <v>50893</v>
      </c>
      <c r="M499" s="159"/>
      <c r="N499" s="161">
        <v>3480</v>
      </c>
      <c r="O499" s="161">
        <v>54808</v>
      </c>
    </row>
    <row r="500" spans="1:15" ht="11.25" customHeight="1" x14ac:dyDescent="0.2">
      <c r="A500" s="271"/>
      <c r="B500" s="157" t="s">
        <v>202</v>
      </c>
      <c r="C500" s="158" t="s">
        <v>204</v>
      </c>
      <c r="D500" s="159"/>
      <c r="E500" s="160">
        <v>2</v>
      </c>
      <c r="F500" s="160">
        <v>122</v>
      </c>
      <c r="G500" s="159"/>
      <c r="H500" s="160">
        <v>7</v>
      </c>
      <c r="I500" s="160">
        <v>131</v>
      </c>
      <c r="J500" s="159"/>
      <c r="K500" s="160">
        <v>844</v>
      </c>
      <c r="L500" s="161">
        <v>51475</v>
      </c>
      <c r="M500" s="159"/>
      <c r="N500" s="161">
        <v>2953</v>
      </c>
      <c r="O500" s="161">
        <v>55272</v>
      </c>
    </row>
    <row r="501" spans="1:15" ht="11.25" customHeight="1" x14ac:dyDescent="0.2">
      <c r="A501" s="271"/>
      <c r="B501" s="157" t="s">
        <v>205</v>
      </c>
      <c r="C501" s="158" t="s">
        <v>203</v>
      </c>
      <c r="D501" s="160">
        <v>14</v>
      </c>
      <c r="E501" s="160">
        <v>6</v>
      </c>
      <c r="F501" s="160">
        <v>662</v>
      </c>
      <c r="G501" s="160">
        <v>8</v>
      </c>
      <c r="H501" s="160">
        <v>71</v>
      </c>
      <c r="I501" s="160">
        <v>761</v>
      </c>
      <c r="J501" s="161">
        <v>6058</v>
      </c>
      <c r="K501" s="161">
        <v>2596</v>
      </c>
      <c r="L501" s="161">
        <v>286450</v>
      </c>
      <c r="M501" s="161">
        <v>3462</v>
      </c>
      <c r="N501" s="161">
        <v>30722</v>
      </c>
      <c r="O501" s="161">
        <v>329288</v>
      </c>
    </row>
    <row r="502" spans="1:15" ht="11.25" customHeight="1" x14ac:dyDescent="0.2">
      <c r="A502" s="271"/>
      <c r="B502" s="157" t="s">
        <v>205</v>
      </c>
      <c r="C502" s="158" t="s">
        <v>204</v>
      </c>
      <c r="D502" s="160">
        <v>11</v>
      </c>
      <c r="E502" s="160">
        <v>6</v>
      </c>
      <c r="F502" s="160">
        <v>593</v>
      </c>
      <c r="G502" s="160">
        <v>2</v>
      </c>
      <c r="H502" s="160">
        <v>69</v>
      </c>
      <c r="I502" s="160">
        <v>681</v>
      </c>
      <c r="J502" s="161">
        <v>4641</v>
      </c>
      <c r="K502" s="161">
        <v>2531</v>
      </c>
      <c r="L502" s="161">
        <v>250170</v>
      </c>
      <c r="M502" s="160">
        <v>844</v>
      </c>
      <c r="N502" s="161">
        <v>29109</v>
      </c>
      <c r="O502" s="161">
        <v>287295</v>
      </c>
    </row>
    <row r="503" spans="1:15" ht="11.25" customHeight="1" x14ac:dyDescent="0.2">
      <c r="A503" s="271"/>
      <c r="B503" s="157" t="s">
        <v>206</v>
      </c>
      <c r="C503" s="158" t="s">
        <v>203</v>
      </c>
      <c r="D503" s="160">
        <v>14</v>
      </c>
      <c r="E503" s="160">
        <v>13</v>
      </c>
      <c r="F503" s="161">
        <v>1799</v>
      </c>
      <c r="G503" s="160">
        <v>6</v>
      </c>
      <c r="H503" s="160">
        <v>363</v>
      </c>
      <c r="I503" s="161">
        <v>2195</v>
      </c>
      <c r="J503" s="161">
        <v>3977</v>
      </c>
      <c r="K503" s="161">
        <v>3692</v>
      </c>
      <c r="L503" s="161">
        <v>510981</v>
      </c>
      <c r="M503" s="161">
        <v>1704</v>
      </c>
      <c r="N503" s="161">
        <v>103105</v>
      </c>
      <c r="O503" s="161">
        <v>623459</v>
      </c>
    </row>
    <row r="504" spans="1:15" ht="11.25" customHeight="1" x14ac:dyDescent="0.2">
      <c r="A504" s="271"/>
      <c r="B504" s="157" t="s">
        <v>206</v>
      </c>
      <c r="C504" s="158" t="s">
        <v>204</v>
      </c>
      <c r="D504" s="160">
        <v>17</v>
      </c>
      <c r="E504" s="160">
        <v>19</v>
      </c>
      <c r="F504" s="161">
        <v>1742</v>
      </c>
      <c r="G504" s="160">
        <v>6</v>
      </c>
      <c r="H504" s="160">
        <v>331</v>
      </c>
      <c r="I504" s="161">
        <v>2115</v>
      </c>
      <c r="J504" s="161">
        <v>5088</v>
      </c>
      <c r="K504" s="161">
        <v>5687</v>
      </c>
      <c r="L504" s="161">
        <v>521404</v>
      </c>
      <c r="M504" s="161">
        <v>1796</v>
      </c>
      <c r="N504" s="161">
        <v>99073</v>
      </c>
      <c r="O504" s="161">
        <v>633048</v>
      </c>
    </row>
    <row r="505" spans="1:15" ht="11.25" customHeight="1" x14ac:dyDescent="0.2">
      <c r="A505" s="271"/>
      <c r="B505" s="157" t="s">
        <v>207</v>
      </c>
      <c r="C505" s="158" t="s">
        <v>203</v>
      </c>
      <c r="D505" s="160">
        <v>2</v>
      </c>
      <c r="E505" s="160">
        <v>9</v>
      </c>
      <c r="F505" s="160">
        <v>301</v>
      </c>
      <c r="G505" s="159"/>
      <c r="H505" s="160">
        <v>60</v>
      </c>
      <c r="I505" s="160">
        <v>372</v>
      </c>
      <c r="J505" s="160">
        <v>195</v>
      </c>
      <c r="K505" s="160">
        <v>878</v>
      </c>
      <c r="L505" s="161">
        <v>29377</v>
      </c>
      <c r="M505" s="159"/>
      <c r="N505" s="161">
        <v>5856</v>
      </c>
      <c r="O505" s="161">
        <v>36306</v>
      </c>
    </row>
    <row r="506" spans="1:15" ht="11.25" customHeight="1" x14ac:dyDescent="0.2">
      <c r="A506" s="271"/>
      <c r="B506" s="157" t="s">
        <v>207</v>
      </c>
      <c r="C506" s="158" t="s">
        <v>204</v>
      </c>
      <c r="D506" s="159"/>
      <c r="E506" s="160">
        <v>8</v>
      </c>
      <c r="F506" s="160">
        <v>221</v>
      </c>
      <c r="G506" s="160">
        <v>1</v>
      </c>
      <c r="H506" s="160">
        <v>44</v>
      </c>
      <c r="I506" s="160">
        <v>274</v>
      </c>
      <c r="J506" s="159"/>
      <c r="K506" s="161">
        <v>1422</v>
      </c>
      <c r="L506" s="161">
        <v>39275</v>
      </c>
      <c r="M506" s="160">
        <v>178</v>
      </c>
      <c r="N506" s="161">
        <v>7819</v>
      </c>
      <c r="O506" s="161">
        <v>48694</v>
      </c>
    </row>
    <row r="507" spans="1:15" ht="11.25" customHeight="1" x14ac:dyDescent="0.2">
      <c r="A507" s="271"/>
      <c r="B507" s="157" t="s">
        <v>208</v>
      </c>
      <c r="C507" s="158" t="s">
        <v>203</v>
      </c>
      <c r="D507" s="160">
        <v>66</v>
      </c>
      <c r="E507" s="160">
        <v>216</v>
      </c>
      <c r="F507" s="161">
        <v>5177</v>
      </c>
      <c r="G507" s="160">
        <v>7</v>
      </c>
      <c r="H507" s="161">
        <v>1090</v>
      </c>
      <c r="I507" s="161">
        <v>6556</v>
      </c>
      <c r="J507" s="161">
        <v>5899</v>
      </c>
      <c r="K507" s="161">
        <v>19307</v>
      </c>
      <c r="L507" s="161">
        <v>462749</v>
      </c>
      <c r="M507" s="160">
        <v>626</v>
      </c>
      <c r="N507" s="161">
        <v>97430</v>
      </c>
      <c r="O507" s="161">
        <v>586011</v>
      </c>
    </row>
    <row r="508" spans="1:15" ht="11.25" customHeight="1" x14ac:dyDescent="0.2">
      <c r="A508" s="271"/>
      <c r="B508" s="157" t="s">
        <v>209</v>
      </c>
      <c r="C508" s="158" t="s">
        <v>204</v>
      </c>
      <c r="D508" s="160">
        <v>40</v>
      </c>
      <c r="E508" s="160">
        <v>71</v>
      </c>
      <c r="F508" s="161">
        <v>4513</v>
      </c>
      <c r="G508" s="160">
        <v>16</v>
      </c>
      <c r="H508" s="160">
        <v>980</v>
      </c>
      <c r="I508" s="161">
        <v>5620</v>
      </c>
      <c r="J508" s="161">
        <v>7137</v>
      </c>
      <c r="K508" s="161">
        <v>12669</v>
      </c>
      <c r="L508" s="161">
        <v>805261</v>
      </c>
      <c r="M508" s="161">
        <v>2855</v>
      </c>
      <c r="N508" s="161">
        <v>174863</v>
      </c>
      <c r="O508" s="161">
        <v>1002785</v>
      </c>
    </row>
    <row r="509" spans="1:15" ht="11.25" customHeight="1" x14ac:dyDescent="0.2">
      <c r="A509" s="271"/>
      <c r="B509" s="157" t="s">
        <v>210</v>
      </c>
      <c r="C509" s="158" t="s">
        <v>203</v>
      </c>
      <c r="D509" s="160">
        <v>5</v>
      </c>
      <c r="E509" s="160">
        <v>14</v>
      </c>
      <c r="F509" s="161">
        <v>1334</v>
      </c>
      <c r="G509" s="160">
        <v>1</v>
      </c>
      <c r="H509" s="160">
        <v>263</v>
      </c>
      <c r="I509" s="161">
        <v>1617</v>
      </c>
      <c r="J509" s="160">
        <v>799</v>
      </c>
      <c r="K509" s="161">
        <v>2237</v>
      </c>
      <c r="L509" s="161">
        <v>213199</v>
      </c>
      <c r="M509" s="160">
        <v>160</v>
      </c>
      <c r="N509" s="161">
        <v>42032</v>
      </c>
      <c r="O509" s="161">
        <v>258427</v>
      </c>
    </row>
    <row r="510" spans="1:15" ht="11.25" customHeight="1" x14ac:dyDescent="0.2">
      <c r="A510" s="271"/>
      <c r="B510" s="157" t="s">
        <v>211</v>
      </c>
      <c r="C510" s="158" t="s">
        <v>204</v>
      </c>
      <c r="D510" s="160">
        <v>11</v>
      </c>
      <c r="E510" s="160">
        <v>26</v>
      </c>
      <c r="F510" s="161">
        <v>2979</v>
      </c>
      <c r="G510" s="160">
        <v>1</v>
      </c>
      <c r="H510" s="160">
        <v>638</v>
      </c>
      <c r="I510" s="161">
        <v>3655</v>
      </c>
      <c r="J510" s="161">
        <v>2177</v>
      </c>
      <c r="K510" s="161">
        <v>5146</v>
      </c>
      <c r="L510" s="161">
        <v>589572</v>
      </c>
      <c r="M510" s="160">
        <v>198</v>
      </c>
      <c r="N510" s="161">
        <v>126266</v>
      </c>
      <c r="O510" s="161">
        <v>723359</v>
      </c>
    </row>
    <row r="511" spans="1:15" ht="11.25" customHeight="1" x14ac:dyDescent="0.2">
      <c r="A511" s="272"/>
      <c r="B511" s="273" t="s">
        <v>201</v>
      </c>
      <c r="C511" s="273"/>
      <c r="D511" s="160">
        <v>181</v>
      </c>
      <c r="E511" s="160">
        <v>390</v>
      </c>
      <c r="F511" s="161">
        <v>19560</v>
      </c>
      <c r="G511" s="160">
        <v>48</v>
      </c>
      <c r="H511" s="161">
        <v>3924</v>
      </c>
      <c r="I511" s="163">
        <v>24103</v>
      </c>
      <c r="J511" s="161">
        <v>36406</v>
      </c>
      <c r="K511" s="161">
        <v>57009</v>
      </c>
      <c r="L511" s="161">
        <v>3810806</v>
      </c>
      <c r="M511" s="161">
        <v>11823</v>
      </c>
      <c r="N511" s="161">
        <v>722708</v>
      </c>
      <c r="O511" s="165">
        <v>4638752</v>
      </c>
    </row>
    <row r="512" spans="1:15" ht="11.25" customHeight="1" x14ac:dyDescent="0.2">
      <c r="A512" s="270" t="s">
        <v>77</v>
      </c>
      <c r="B512" s="157" t="s">
        <v>202</v>
      </c>
      <c r="C512" s="158" t="s">
        <v>203</v>
      </c>
      <c r="D512" s="160">
        <v>2</v>
      </c>
      <c r="E512" s="160">
        <v>1</v>
      </c>
      <c r="F512" s="160">
        <v>78</v>
      </c>
      <c r="G512" s="160">
        <v>8</v>
      </c>
      <c r="H512" s="159"/>
      <c r="I512" s="160">
        <v>89</v>
      </c>
      <c r="J512" s="160">
        <v>870</v>
      </c>
      <c r="K512" s="160">
        <v>435</v>
      </c>
      <c r="L512" s="161">
        <v>33929</v>
      </c>
      <c r="M512" s="161">
        <v>3480</v>
      </c>
      <c r="N512" s="159"/>
      <c r="O512" s="161">
        <v>38714</v>
      </c>
    </row>
    <row r="513" spans="1:15" ht="11.25" customHeight="1" x14ac:dyDescent="0.2">
      <c r="A513" s="271"/>
      <c r="B513" s="157" t="s">
        <v>202</v>
      </c>
      <c r="C513" s="158" t="s">
        <v>204</v>
      </c>
      <c r="D513" s="160">
        <v>3</v>
      </c>
      <c r="E513" s="160">
        <v>1</v>
      </c>
      <c r="F513" s="160">
        <v>73</v>
      </c>
      <c r="G513" s="160">
        <v>15</v>
      </c>
      <c r="H513" s="159"/>
      <c r="I513" s="160">
        <v>92</v>
      </c>
      <c r="J513" s="161">
        <v>1266</v>
      </c>
      <c r="K513" s="160">
        <v>422</v>
      </c>
      <c r="L513" s="161">
        <v>30801</v>
      </c>
      <c r="M513" s="161">
        <v>6329</v>
      </c>
      <c r="N513" s="159"/>
      <c r="O513" s="161">
        <v>38818</v>
      </c>
    </row>
    <row r="514" spans="1:15" ht="11.25" customHeight="1" x14ac:dyDescent="0.2">
      <c r="A514" s="271"/>
      <c r="B514" s="157" t="s">
        <v>205</v>
      </c>
      <c r="C514" s="158" t="s">
        <v>203</v>
      </c>
      <c r="D514" s="160">
        <v>15</v>
      </c>
      <c r="E514" s="160">
        <v>5</v>
      </c>
      <c r="F514" s="160">
        <v>457</v>
      </c>
      <c r="G514" s="160">
        <v>138</v>
      </c>
      <c r="H514" s="160">
        <v>8</v>
      </c>
      <c r="I514" s="160">
        <v>623</v>
      </c>
      <c r="J514" s="161">
        <v>6491</v>
      </c>
      <c r="K514" s="161">
        <v>2164</v>
      </c>
      <c r="L514" s="161">
        <v>197746</v>
      </c>
      <c r="M514" s="161">
        <v>59713</v>
      </c>
      <c r="N514" s="161">
        <v>3462</v>
      </c>
      <c r="O514" s="161">
        <v>269576</v>
      </c>
    </row>
    <row r="515" spans="1:15" ht="11.25" customHeight="1" x14ac:dyDescent="0.2">
      <c r="A515" s="271"/>
      <c r="B515" s="157" t="s">
        <v>205</v>
      </c>
      <c r="C515" s="158" t="s">
        <v>204</v>
      </c>
      <c r="D515" s="160">
        <v>23</v>
      </c>
      <c r="E515" s="160">
        <v>10</v>
      </c>
      <c r="F515" s="160">
        <v>425</v>
      </c>
      <c r="G515" s="160">
        <v>107</v>
      </c>
      <c r="H515" s="160">
        <v>4</v>
      </c>
      <c r="I515" s="160">
        <v>569</v>
      </c>
      <c r="J515" s="161">
        <v>9703</v>
      </c>
      <c r="K515" s="161">
        <v>4219</v>
      </c>
      <c r="L515" s="161">
        <v>179296</v>
      </c>
      <c r="M515" s="161">
        <v>45140</v>
      </c>
      <c r="N515" s="161">
        <v>1687</v>
      </c>
      <c r="O515" s="161">
        <v>240045</v>
      </c>
    </row>
    <row r="516" spans="1:15" ht="11.25" customHeight="1" x14ac:dyDescent="0.2">
      <c r="A516" s="271"/>
      <c r="B516" s="157" t="s">
        <v>206</v>
      </c>
      <c r="C516" s="158" t="s">
        <v>203</v>
      </c>
      <c r="D516" s="160">
        <v>52</v>
      </c>
      <c r="E516" s="160">
        <v>53</v>
      </c>
      <c r="F516" s="161">
        <v>1500</v>
      </c>
      <c r="G516" s="160">
        <v>464</v>
      </c>
      <c r="H516" s="160">
        <v>6</v>
      </c>
      <c r="I516" s="161">
        <v>2075</v>
      </c>
      <c r="J516" s="161">
        <v>14770</v>
      </c>
      <c r="K516" s="161">
        <v>15054</v>
      </c>
      <c r="L516" s="161">
        <v>426054</v>
      </c>
      <c r="M516" s="161">
        <v>131793</v>
      </c>
      <c r="N516" s="161">
        <v>1704</v>
      </c>
      <c r="O516" s="161">
        <v>589375</v>
      </c>
    </row>
    <row r="517" spans="1:15" ht="11.25" customHeight="1" x14ac:dyDescent="0.2">
      <c r="A517" s="271"/>
      <c r="B517" s="157" t="s">
        <v>206</v>
      </c>
      <c r="C517" s="158" t="s">
        <v>204</v>
      </c>
      <c r="D517" s="160">
        <v>40</v>
      </c>
      <c r="E517" s="160">
        <v>60</v>
      </c>
      <c r="F517" s="161">
        <v>1357</v>
      </c>
      <c r="G517" s="160">
        <v>418</v>
      </c>
      <c r="H517" s="160">
        <v>9</v>
      </c>
      <c r="I517" s="161">
        <v>1884</v>
      </c>
      <c r="J517" s="161">
        <v>11973</v>
      </c>
      <c r="K517" s="161">
        <v>17959</v>
      </c>
      <c r="L517" s="161">
        <v>406168</v>
      </c>
      <c r="M517" s="161">
        <v>125113</v>
      </c>
      <c r="N517" s="161">
        <v>2694</v>
      </c>
      <c r="O517" s="161">
        <v>563907</v>
      </c>
    </row>
    <row r="518" spans="1:15" ht="11.25" customHeight="1" x14ac:dyDescent="0.2">
      <c r="A518" s="271"/>
      <c r="B518" s="157" t="s">
        <v>207</v>
      </c>
      <c r="C518" s="158" t="s">
        <v>203</v>
      </c>
      <c r="D518" s="160">
        <v>6</v>
      </c>
      <c r="E518" s="160">
        <v>11</v>
      </c>
      <c r="F518" s="160">
        <v>262</v>
      </c>
      <c r="G518" s="160">
        <v>95</v>
      </c>
      <c r="H518" s="160">
        <v>1</v>
      </c>
      <c r="I518" s="160">
        <v>375</v>
      </c>
      <c r="J518" s="160">
        <v>586</v>
      </c>
      <c r="K518" s="161">
        <v>1074</v>
      </c>
      <c r="L518" s="161">
        <v>25571</v>
      </c>
      <c r="M518" s="161">
        <v>9272</v>
      </c>
      <c r="N518" s="160">
        <v>98</v>
      </c>
      <c r="O518" s="161">
        <v>36601</v>
      </c>
    </row>
    <row r="519" spans="1:15" ht="11.25" customHeight="1" x14ac:dyDescent="0.2">
      <c r="A519" s="271"/>
      <c r="B519" s="157" t="s">
        <v>207</v>
      </c>
      <c r="C519" s="158" t="s">
        <v>204</v>
      </c>
      <c r="D519" s="160">
        <v>2</v>
      </c>
      <c r="E519" s="160">
        <v>10</v>
      </c>
      <c r="F519" s="160">
        <v>166</v>
      </c>
      <c r="G519" s="160">
        <v>50</v>
      </c>
      <c r="H519" s="160">
        <v>1</v>
      </c>
      <c r="I519" s="160">
        <v>229</v>
      </c>
      <c r="J519" s="160">
        <v>355</v>
      </c>
      <c r="K519" s="161">
        <v>1777</v>
      </c>
      <c r="L519" s="161">
        <v>29501</v>
      </c>
      <c r="M519" s="161">
        <v>8886</v>
      </c>
      <c r="N519" s="160">
        <v>178</v>
      </c>
      <c r="O519" s="161">
        <v>40697</v>
      </c>
    </row>
    <row r="520" spans="1:15" ht="11.25" customHeight="1" x14ac:dyDescent="0.2">
      <c r="A520" s="271"/>
      <c r="B520" s="157" t="s">
        <v>208</v>
      </c>
      <c r="C520" s="158" t="s">
        <v>203</v>
      </c>
      <c r="D520" s="160">
        <v>224</v>
      </c>
      <c r="E520" s="160">
        <v>350</v>
      </c>
      <c r="F520" s="161">
        <v>4937</v>
      </c>
      <c r="G520" s="161">
        <v>1328</v>
      </c>
      <c r="H520" s="160">
        <v>56</v>
      </c>
      <c r="I520" s="161">
        <v>6895</v>
      </c>
      <c r="J520" s="161">
        <v>20022</v>
      </c>
      <c r="K520" s="161">
        <v>31285</v>
      </c>
      <c r="L520" s="161">
        <v>441296</v>
      </c>
      <c r="M520" s="161">
        <v>118704</v>
      </c>
      <c r="N520" s="161">
        <v>5006</v>
      </c>
      <c r="O520" s="161">
        <v>616313</v>
      </c>
    </row>
    <row r="521" spans="1:15" ht="11.25" customHeight="1" x14ac:dyDescent="0.2">
      <c r="A521" s="271"/>
      <c r="B521" s="157" t="s">
        <v>209</v>
      </c>
      <c r="C521" s="158" t="s">
        <v>204</v>
      </c>
      <c r="D521" s="160">
        <v>171</v>
      </c>
      <c r="E521" s="160">
        <v>196</v>
      </c>
      <c r="F521" s="161">
        <v>3884</v>
      </c>
      <c r="G521" s="161">
        <v>1098</v>
      </c>
      <c r="H521" s="160">
        <v>33</v>
      </c>
      <c r="I521" s="161">
        <v>5382</v>
      </c>
      <c r="J521" s="161">
        <v>30512</v>
      </c>
      <c r="K521" s="161">
        <v>34973</v>
      </c>
      <c r="L521" s="161">
        <v>693027</v>
      </c>
      <c r="M521" s="161">
        <v>195918</v>
      </c>
      <c r="N521" s="161">
        <v>5888</v>
      </c>
      <c r="O521" s="161">
        <v>960318</v>
      </c>
    </row>
    <row r="522" spans="1:15" ht="11.25" customHeight="1" x14ac:dyDescent="0.2">
      <c r="A522" s="271"/>
      <c r="B522" s="157" t="s">
        <v>210</v>
      </c>
      <c r="C522" s="158" t="s">
        <v>203</v>
      </c>
      <c r="D522" s="160">
        <v>20</v>
      </c>
      <c r="E522" s="160">
        <v>91</v>
      </c>
      <c r="F522" s="161">
        <v>1696</v>
      </c>
      <c r="G522" s="160">
        <v>402</v>
      </c>
      <c r="H522" s="160">
        <v>3</v>
      </c>
      <c r="I522" s="161">
        <v>2212</v>
      </c>
      <c r="J522" s="161">
        <v>3196</v>
      </c>
      <c r="K522" s="161">
        <v>14544</v>
      </c>
      <c r="L522" s="161">
        <v>271054</v>
      </c>
      <c r="M522" s="161">
        <v>64247</v>
      </c>
      <c r="N522" s="160">
        <v>479</v>
      </c>
      <c r="O522" s="161">
        <v>353520</v>
      </c>
    </row>
    <row r="523" spans="1:15" ht="11.25" customHeight="1" x14ac:dyDescent="0.2">
      <c r="A523" s="271"/>
      <c r="B523" s="157" t="s">
        <v>211</v>
      </c>
      <c r="C523" s="158" t="s">
        <v>204</v>
      </c>
      <c r="D523" s="160">
        <v>34</v>
      </c>
      <c r="E523" s="160">
        <v>132</v>
      </c>
      <c r="F523" s="161">
        <v>3699</v>
      </c>
      <c r="G523" s="160">
        <v>812</v>
      </c>
      <c r="H523" s="160">
        <v>6</v>
      </c>
      <c r="I523" s="161">
        <v>4683</v>
      </c>
      <c r="J523" s="161">
        <v>6729</v>
      </c>
      <c r="K523" s="161">
        <v>26124</v>
      </c>
      <c r="L523" s="161">
        <v>732067</v>
      </c>
      <c r="M523" s="161">
        <v>160702</v>
      </c>
      <c r="N523" s="161">
        <v>1187</v>
      </c>
      <c r="O523" s="161">
        <v>926809</v>
      </c>
    </row>
    <row r="524" spans="1:15" ht="11.25" customHeight="1" x14ac:dyDescent="0.2">
      <c r="A524" s="272"/>
      <c r="B524" s="273" t="s">
        <v>201</v>
      </c>
      <c r="C524" s="273"/>
      <c r="D524" s="160">
        <v>592</v>
      </c>
      <c r="E524" s="160">
        <v>920</v>
      </c>
      <c r="F524" s="161">
        <v>18534</v>
      </c>
      <c r="G524" s="161">
        <v>4935</v>
      </c>
      <c r="H524" s="160">
        <v>127</v>
      </c>
      <c r="I524" s="163">
        <v>25108</v>
      </c>
      <c r="J524" s="161">
        <v>106473</v>
      </c>
      <c r="K524" s="161">
        <v>150030</v>
      </c>
      <c r="L524" s="161">
        <v>3466510</v>
      </c>
      <c r="M524" s="161">
        <v>929297</v>
      </c>
      <c r="N524" s="161">
        <v>22383</v>
      </c>
      <c r="O524" s="165">
        <v>4674693</v>
      </c>
    </row>
    <row r="525" spans="1:15" ht="11.25" customHeight="1" x14ac:dyDescent="0.2">
      <c r="A525" s="270" t="s">
        <v>78</v>
      </c>
      <c r="B525" s="157" t="s">
        <v>202</v>
      </c>
      <c r="C525" s="158" t="s">
        <v>203</v>
      </c>
      <c r="D525" s="160">
        <v>1</v>
      </c>
      <c r="E525" s="159"/>
      <c r="F525" s="160">
        <v>19</v>
      </c>
      <c r="G525" s="160">
        <v>23</v>
      </c>
      <c r="H525" s="159"/>
      <c r="I525" s="160">
        <v>43</v>
      </c>
      <c r="J525" s="160">
        <v>478</v>
      </c>
      <c r="K525" s="159"/>
      <c r="L525" s="161">
        <v>9075</v>
      </c>
      <c r="M525" s="161">
        <v>10985</v>
      </c>
      <c r="N525" s="159"/>
      <c r="O525" s="161">
        <v>20538</v>
      </c>
    </row>
    <row r="526" spans="1:15" ht="11.25" customHeight="1" x14ac:dyDescent="0.2">
      <c r="A526" s="271"/>
      <c r="B526" s="157" t="s">
        <v>202</v>
      </c>
      <c r="C526" s="158" t="s">
        <v>204</v>
      </c>
      <c r="D526" s="159"/>
      <c r="E526" s="159"/>
      <c r="F526" s="160">
        <v>15</v>
      </c>
      <c r="G526" s="160">
        <v>20</v>
      </c>
      <c r="H526" s="159"/>
      <c r="I526" s="160">
        <v>35</v>
      </c>
      <c r="J526" s="159"/>
      <c r="K526" s="159"/>
      <c r="L526" s="161">
        <v>6949</v>
      </c>
      <c r="M526" s="161">
        <v>9266</v>
      </c>
      <c r="N526" s="159"/>
      <c r="O526" s="161">
        <v>16215</v>
      </c>
    </row>
    <row r="527" spans="1:15" ht="11.25" customHeight="1" x14ac:dyDescent="0.2">
      <c r="A527" s="271"/>
      <c r="B527" s="157" t="s">
        <v>205</v>
      </c>
      <c r="C527" s="158" t="s">
        <v>203</v>
      </c>
      <c r="D527" s="160">
        <v>4</v>
      </c>
      <c r="E527" s="159"/>
      <c r="F527" s="160">
        <v>73</v>
      </c>
      <c r="G527" s="160">
        <v>155</v>
      </c>
      <c r="H527" s="160">
        <v>3</v>
      </c>
      <c r="I527" s="160">
        <v>235</v>
      </c>
      <c r="J527" s="161">
        <v>1900</v>
      </c>
      <c r="K527" s="159"/>
      <c r="L527" s="161">
        <v>34683</v>
      </c>
      <c r="M527" s="161">
        <v>73642</v>
      </c>
      <c r="N527" s="161">
        <v>1425</v>
      </c>
      <c r="O527" s="161">
        <v>111650</v>
      </c>
    </row>
    <row r="528" spans="1:15" ht="11.25" customHeight="1" x14ac:dyDescent="0.2">
      <c r="A528" s="271"/>
      <c r="B528" s="157" t="s">
        <v>205</v>
      </c>
      <c r="C528" s="158" t="s">
        <v>204</v>
      </c>
      <c r="D528" s="160">
        <v>4</v>
      </c>
      <c r="E528" s="160">
        <v>4</v>
      </c>
      <c r="F528" s="160">
        <v>86</v>
      </c>
      <c r="G528" s="160">
        <v>161</v>
      </c>
      <c r="H528" s="160">
        <v>1</v>
      </c>
      <c r="I528" s="160">
        <v>256</v>
      </c>
      <c r="J528" s="161">
        <v>1853</v>
      </c>
      <c r="K528" s="161">
        <v>1853</v>
      </c>
      <c r="L528" s="161">
        <v>39837</v>
      </c>
      <c r="M528" s="161">
        <v>74578</v>
      </c>
      <c r="N528" s="160">
        <v>463</v>
      </c>
      <c r="O528" s="161">
        <v>118584</v>
      </c>
    </row>
    <row r="529" spans="1:15" ht="11.25" customHeight="1" x14ac:dyDescent="0.2">
      <c r="A529" s="271"/>
      <c r="B529" s="157" t="s">
        <v>206</v>
      </c>
      <c r="C529" s="158" t="s">
        <v>203</v>
      </c>
      <c r="D529" s="160">
        <v>20</v>
      </c>
      <c r="E529" s="160">
        <v>2</v>
      </c>
      <c r="F529" s="160">
        <v>442</v>
      </c>
      <c r="G529" s="160">
        <v>420</v>
      </c>
      <c r="H529" s="160">
        <v>6</v>
      </c>
      <c r="I529" s="160">
        <v>890</v>
      </c>
      <c r="J529" s="161">
        <v>6237</v>
      </c>
      <c r="K529" s="160">
        <v>624</v>
      </c>
      <c r="L529" s="161">
        <v>137847</v>
      </c>
      <c r="M529" s="161">
        <v>130986</v>
      </c>
      <c r="N529" s="161">
        <v>1871</v>
      </c>
      <c r="O529" s="161">
        <v>277565</v>
      </c>
    </row>
    <row r="530" spans="1:15" ht="11.25" customHeight="1" x14ac:dyDescent="0.2">
      <c r="A530" s="271"/>
      <c r="B530" s="157" t="s">
        <v>206</v>
      </c>
      <c r="C530" s="158" t="s">
        <v>204</v>
      </c>
      <c r="D530" s="160">
        <v>10</v>
      </c>
      <c r="E530" s="160">
        <v>3</v>
      </c>
      <c r="F530" s="160">
        <v>370</v>
      </c>
      <c r="G530" s="160">
        <v>413</v>
      </c>
      <c r="H530" s="160">
        <v>3</v>
      </c>
      <c r="I530" s="160">
        <v>799</v>
      </c>
      <c r="J530" s="161">
        <v>3286</v>
      </c>
      <c r="K530" s="160">
        <v>986</v>
      </c>
      <c r="L530" s="161">
        <v>121599</v>
      </c>
      <c r="M530" s="161">
        <v>135731</v>
      </c>
      <c r="N530" s="160">
        <v>986</v>
      </c>
      <c r="O530" s="161">
        <v>262588</v>
      </c>
    </row>
    <row r="531" spans="1:15" ht="11.25" customHeight="1" x14ac:dyDescent="0.2">
      <c r="A531" s="271"/>
      <c r="B531" s="157" t="s">
        <v>207</v>
      </c>
      <c r="C531" s="158" t="s">
        <v>203</v>
      </c>
      <c r="D531" s="159"/>
      <c r="E531" s="159"/>
      <c r="F531" s="160">
        <v>94</v>
      </c>
      <c r="G531" s="160">
        <v>70</v>
      </c>
      <c r="H531" s="160">
        <v>1</v>
      </c>
      <c r="I531" s="160">
        <v>165</v>
      </c>
      <c r="J531" s="159"/>
      <c r="K531" s="159"/>
      <c r="L531" s="161">
        <v>10073</v>
      </c>
      <c r="M531" s="161">
        <v>7501</v>
      </c>
      <c r="N531" s="160">
        <v>107</v>
      </c>
      <c r="O531" s="161">
        <v>17681</v>
      </c>
    </row>
    <row r="532" spans="1:15" ht="11.25" customHeight="1" x14ac:dyDescent="0.2">
      <c r="A532" s="271"/>
      <c r="B532" s="157" t="s">
        <v>207</v>
      </c>
      <c r="C532" s="158" t="s">
        <v>204</v>
      </c>
      <c r="D532" s="160">
        <v>2</v>
      </c>
      <c r="E532" s="160">
        <v>3</v>
      </c>
      <c r="F532" s="160">
        <v>53</v>
      </c>
      <c r="G532" s="160">
        <v>46</v>
      </c>
      <c r="H532" s="160">
        <v>1</v>
      </c>
      <c r="I532" s="160">
        <v>105</v>
      </c>
      <c r="J532" s="160">
        <v>390</v>
      </c>
      <c r="K532" s="160">
        <v>585</v>
      </c>
      <c r="L532" s="161">
        <v>10342</v>
      </c>
      <c r="M532" s="161">
        <v>8976</v>
      </c>
      <c r="N532" s="160">
        <v>195</v>
      </c>
      <c r="O532" s="161">
        <v>20488</v>
      </c>
    </row>
    <row r="533" spans="1:15" ht="11.25" customHeight="1" x14ac:dyDescent="0.2">
      <c r="A533" s="271"/>
      <c r="B533" s="157" t="s">
        <v>208</v>
      </c>
      <c r="C533" s="158" t="s">
        <v>203</v>
      </c>
      <c r="D533" s="160">
        <v>72</v>
      </c>
      <c r="E533" s="160">
        <v>93</v>
      </c>
      <c r="F533" s="161">
        <v>1911</v>
      </c>
      <c r="G533" s="161">
        <v>1574</v>
      </c>
      <c r="H533" s="160">
        <v>12</v>
      </c>
      <c r="I533" s="161">
        <v>3662</v>
      </c>
      <c r="J533" s="161">
        <v>7066</v>
      </c>
      <c r="K533" s="161">
        <v>9128</v>
      </c>
      <c r="L533" s="161">
        <v>187556</v>
      </c>
      <c r="M533" s="161">
        <v>154481</v>
      </c>
      <c r="N533" s="161">
        <v>1178</v>
      </c>
      <c r="O533" s="161">
        <v>359409</v>
      </c>
    </row>
    <row r="534" spans="1:15" ht="11.25" customHeight="1" x14ac:dyDescent="0.2">
      <c r="A534" s="271"/>
      <c r="B534" s="157" t="s">
        <v>209</v>
      </c>
      <c r="C534" s="158" t="s">
        <v>204</v>
      </c>
      <c r="D534" s="160">
        <v>41</v>
      </c>
      <c r="E534" s="160">
        <v>19</v>
      </c>
      <c r="F534" s="161">
        <v>1552</v>
      </c>
      <c r="G534" s="161">
        <v>1196</v>
      </c>
      <c r="H534" s="160">
        <v>15</v>
      </c>
      <c r="I534" s="161">
        <v>2823</v>
      </c>
      <c r="J534" s="161">
        <v>8033</v>
      </c>
      <c r="K534" s="161">
        <v>3722</v>
      </c>
      <c r="L534" s="161">
        <v>304064</v>
      </c>
      <c r="M534" s="161">
        <v>234317</v>
      </c>
      <c r="N534" s="161">
        <v>2939</v>
      </c>
      <c r="O534" s="161">
        <v>553075</v>
      </c>
    </row>
    <row r="535" spans="1:15" ht="11.25" customHeight="1" x14ac:dyDescent="0.2">
      <c r="A535" s="271"/>
      <c r="B535" s="157" t="s">
        <v>210</v>
      </c>
      <c r="C535" s="158" t="s">
        <v>203</v>
      </c>
      <c r="D535" s="160">
        <v>2</v>
      </c>
      <c r="E535" s="160">
        <v>3</v>
      </c>
      <c r="F535" s="160">
        <v>866</v>
      </c>
      <c r="G535" s="160">
        <v>477</v>
      </c>
      <c r="H535" s="160">
        <v>1</v>
      </c>
      <c r="I535" s="161">
        <v>1349</v>
      </c>
      <c r="J535" s="160">
        <v>351</v>
      </c>
      <c r="K535" s="160">
        <v>526</v>
      </c>
      <c r="L535" s="161">
        <v>151967</v>
      </c>
      <c r="M535" s="161">
        <v>83705</v>
      </c>
      <c r="N535" s="160">
        <v>175</v>
      </c>
      <c r="O535" s="161">
        <v>236724</v>
      </c>
    </row>
    <row r="536" spans="1:15" ht="11.25" customHeight="1" x14ac:dyDescent="0.2">
      <c r="A536" s="271"/>
      <c r="B536" s="157" t="s">
        <v>211</v>
      </c>
      <c r="C536" s="158" t="s">
        <v>204</v>
      </c>
      <c r="D536" s="160">
        <v>13</v>
      </c>
      <c r="E536" s="160">
        <v>8</v>
      </c>
      <c r="F536" s="161">
        <v>1757</v>
      </c>
      <c r="G536" s="161">
        <v>1140</v>
      </c>
      <c r="H536" s="160">
        <v>4</v>
      </c>
      <c r="I536" s="161">
        <v>2922</v>
      </c>
      <c r="J536" s="161">
        <v>2825</v>
      </c>
      <c r="K536" s="161">
        <v>1738</v>
      </c>
      <c r="L536" s="161">
        <v>381804</v>
      </c>
      <c r="M536" s="161">
        <v>247727</v>
      </c>
      <c r="N536" s="160">
        <v>869</v>
      </c>
      <c r="O536" s="161">
        <v>634963</v>
      </c>
    </row>
    <row r="537" spans="1:15" ht="11.25" customHeight="1" x14ac:dyDescent="0.2">
      <c r="A537" s="272"/>
      <c r="B537" s="273" t="s">
        <v>201</v>
      </c>
      <c r="C537" s="273"/>
      <c r="D537" s="160">
        <v>169</v>
      </c>
      <c r="E537" s="160">
        <v>135</v>
      </c>
      <c r="F537" s="161">
        <v>7238</v>
      </c>
      <c r="G537" s="161">
        <v>5695</v>
      </c>
      <c r="H537" s="160">
        <v>47</v>
      </c>
      <c r="I537" s="163">
        <v>13284</v>
      </c>
      <c r="J537" s="161">
        <v>32419</v>
      </c>
      <c r="K537" s="161">
        <v>19162</v>
      </c>
      <c r="L537" s="161">
        <v>1395796</v>
      </c>
      <c r="M537" s="161">
        <v>1171895</v>
      </c>
      <c r="N537" s="161">
        <v>10208</v>
      </c>
      <c r="O537" s="165">
        <v>2629480</v>
      </c>
    </row>
    <row r="538" spans="1:15" ht="11.25" customHeight="1" x14ac:dyDescent="0.2">
      <c r="A538" s="270" t="s">
        <v>79</v>
      </c>
      <c r="B538" s="157" t="s">
        <v>202</v>
      </c>
      <c r="C538" s="158" t="s">
        <v>203</v>
      </c>
      <c r="D538" s="160">
        <v>6</v>
      </c>
      <c r="E538" s="160">
        <v>1</v>
      </c>
      <c r="F538" s="160">
        <v>78</v>
      </c>
      <c r="G538" s="160">
        <v>7</v>
      </c>
      <c r="H538" s="159"/>
      <c r="I538" s="160">
        <v>92</v>
      </c>
      <c r="J538" s="161">
        <v>2610</v>
      </c>
      <c r="K538" s="160">
        <v>435</v>
      </c>
      <c r="L538" s="161">
        <v>33929</v>
      </c>
      <c r="M538" s="161">
        <v>3045</v>
      </c>
      <c r="N538" s="159"/>
      <c r="O538" s="161">
        <v>40019</v>
      </c>
    </row>
    <row r="539" spans="1:15" ht="11.25" customHeight="1" x14ac:dyDescent="0.2">
      <c r="A539" s="271"/>
      <c r="B539" s="157" t="s">
        <v>202</v>
      </c>
      <c r="C539" s="158" t="s">
        <v>204</v>
      </c>
      <c r="D539" s="160">
        <v>2</v>
      </c>
      <c r="E539" s="160">
        <v>2</v>
      </c>
      <c r="F539" s="160">
        <v>69</v>
      </c>
      <c r="G539" s="160">
        <v>9</v>
      </c>
      <c r="H539" s="159"/>
      <c r="I539" s="160">
        <v>82</v>
      </c>
      <c r="J539" s="160">
        <v>844</v>
      </c>
      <c r="K539" s="160">
        <v>844</v>
      </c>
      <c r="L539" s="161">
        <v>29113</v>
      </c>
      <c r="M539" s="161">
        <v>3797</v>
      </c>
      <c r="N539" s="159"/>
      <c r="O539" s="161">
        <v>34598</v>
      </c>
    </row>
    <row r="540" spans="1:15" ht="11.25" customHeight="1" x14ac:dyDescent="0.2">
      <c r="A540" s="271"/>
      <c r="B540" s="157" t="s">
        <v>205</v>
      </c>
      <c r="C540" s="158" t="s">
        <v>203</v>
      </c>
      <c r="D540" s="160">
        <v>31</v>
      </c>
      <c r="E540" s="160">
        <v>22</v>
      </c>
      <c r="F540" s="160">
        <v>381</v>
      </c>
      <c r="G540" s="160">
        <v>171</v>
      </c>
      <c r="H540" s="159"/>
      <c r="I540" s="160">
        <v>605</v>
      </c>
      <c r="J540" s="161">
        <v>13414</v>
      </c>
      <c r="K540" s="161">
        <v>9519</v>
      </c>
      <c r="L540" s="161">
        <v>164860</v>
      </c>
      <c r="M540" s="161">
        <v>73992</v>
      </c>
      <c r="N540" s="159"/>
      <c r="O540" s="161">
        <v>261785</v>
      </c>
    </row>
    <row r="541" spans="1:15" ht="11.25" customHeight="1" x14ac:dyDescent="0.2">
      <c r="A541" s="271"/>
      <c r="B541" s="157" t="s">
        <v>205</v>
      </c>
      <c r="C541" s="158" t="s">
        <v>204</v>
      </c>
      <c r="D541" s="160">
        <v>34</v>
      </c>
      <c r="E541" s="160">
        <v>11</v>
      </c>
      <c r="F541" s="160">
        <v>403</v>
      </c>
      <c r="G541" s="160">
        <v>185</v>
      </c>
      <c r="H541" s="160">
        <v>4</v>
      </c>
      <c r="I541" s="160">
        <v>637</v>
      </c>
      <c r="J541" s="161">
        <v>14344</v>
      </c>
      <c r="K541" s="161">
        <v>4641</v>
      </c>
      <c r="L541" s="161">
        <v>170014</v>
      </c>
      <c r="M541" s="161">
        <v>78046</v>
      </c>
      <c r="N541" s="161">
        <v>1687</v>
      </c>
      <c r="O541" s="161">
        <v>268732</v>
      </c>
    </row>
    <row r="542" spans="1:15" ht="11.25" customHeight="1" x14ac:dyDescent="0.2">
      <c r="A542" s="271"/>
      <c r="B542" s="157" t="s">
        <v>206</v>
      </c>
      <c r="C542" s="158" t="s">
        <v>203</v>
      </c>
      <c r="D542" s="160">
        <v>113</v>
      </c>
      <c r="E542" s="160">
        <v>34</v>
      </c>
      <c r="F542" s="161">
        <v>1314</v>
      </c>
      <c r="G542" s="160">
        <v>660</v>
      </c>
      <c r="H542" s="160">
        <v>10</v>
      </c>
      <c r="I542" s="161">
        <v>2131</v>
      </c>
      <c r="J542" s="161">
        <v>32096</v>
      </c>
      <c r="K542" s="161">
        <v>9657</v>
      </c>
      <c r="L542" s="161">
        <v>373223</v>
      </c>
      <c r="M542" s="161">
        <v>187464</v>
      </c>
      <c r="N542" s="161">
        <v>2840</v>
      </c>
      <c r="O542" s="161">
        <v>605280</v>
      </c>
    </row>
    <row r="543" spans="1:15" ht="11.25" customHeight="1" x14ac:dyDescent="0.2">
      <c r="A543" s="271"/>
      <c r="B543" s="157" t="s">
        <v>206</v>
      </c>
      <c r="C543" s="158" t="s">
        <v>204</v>
      </c>
      <c r="D543" s="160">
        <v>109</v>
      </c>
      <c r="E543" s="160">
        <v>29</v>
      </c>
      <c r="F543" s="161">
        <v>1208</v>
      </c>
      <c r="G543" s="160">
        <v>619</v>
      </c>
      <c r="H543" s="160">
        <v>10</v>
      </c>
      <c r="I543" s="161">
        <v>1975</v>
      </c>
      <c r="J543" s="161">
        <v>32625</v>
      </c>
      <c r="K543" s="161">
        <v>8680</v>
      </c>
      <c r="L543" s="161">
        <v>361570</v>
      </c>
      <c r="M543" s="161">
        <v>185275</v>
      </c>
      <c r="N543" s="161">
        <v>2993</v>
      </c>
      <c r="O543" s="161">
        <v>591143</v>
      </c>
    </row>
    <row r="544" spans="1:15" ht="11.25" customHeight="1" x14ac:dyDescent="0.2">
      <c r="A544" s="271"/>
      <c r="B544" s="157" t="s">
        <v>207</v>
      </c>
      <c r="C544" s="158" t="s">
        <v>203</v>
      </c>
      <c r="D544" s="160">
        <v>8</v>
      </c>
      <c r="E544" s="159"/>
      <c r="F544" s="160">
        <v>181</v>
      </c>
      <c r="G544" s="160">
        <v>76</v>
      </c>
      <c r="H544" s="160">
        <v>1</v>
      </c>
      <c r="I544" s="160">
        <v>266</v>
      </c>
      <c r="J544" s="160">
        <v>781</v>
      </c>
      <c r="K544" s="159"/>
      <c r="L544" s="161">
        <v>17665</v>
      </c>
      <c r="M544" s="161">
        <v>7418</v>
      </c>
      <c r="N544" s="160">
        <v>98</v>
      </c>
      <c r="O544" s="161">
        <v>25962</v>
      </c>
    </row>
    <row r="545" spans="1:15" ht="11.25" customHeight="1" x14ac:dyDescent="0.2">
      <c r="A545" s="271"/>
      <c r="B545" s="157" t="s">
        <v>207</v>
      </c>
      <c r="C545" s="158" t="s">
        <v>204</v>
      </c>
      <c r="D545" s="160">
        <v>11</v>
      </c>
      <c r="E545" s="160">
        <v>4</v>
      </c>
      <c r="F545" s="160">
        <v>111</v>
      </c>
      <c r="G545" s="160">
        <v>47</v>
      </c>
      <c r="H545" s="159"/>
      <c r="I545" s="160">
        <v>173</v>
      </c>
      <c r="J545" s="161">
        <v>1955</v>
      </c>
      <c r="K545" s="160">
        <v>711</v>
      </c>
      <c r="L545" s="161">
        <v>19726</v>
      </c>
      <c r="M545" s="161">
        <v>8353</v>
      </c>
      <c r="N545" s="159"/>
      <c r="O545" s="161">
        <v>30745</v>
      </c>
    </row>
    <row r="546" spans="1:15" ht="11.25" customHeight="1" x14ac:dyDescent="0.2">
      <c r="A546" s="271"/>
      <c r="B546" s="157" t="s">
        <v>208</v>
      </c>
      <c r="C546" s="158" t="s">
        <v>203</v>
      </c>
      <c r="D546" s="160">
        <v>323</v>
      </c>
      <c r="E546" s="160">
        <v>283</v>
      </c>
      <c r="F546" s="161">
        <v>3089</v>
      </c>
      <c r="G546" s="161">
        <v>2054</v>
      </c>
      <c r="H546" s="160">
        <v>28</v>
      </c>
      <c r="I546" s="161">
        <v>5777</v>
      </c>
      <c r="J546" s="161">
        <v>28872</v>
      </c>
      <c r="K546" s="161">
        <v>25296</v>
      </c>
      <c r="L546" s="161">
        <v>276112</v>
      </c>
      <c r="M546" s="161">
        <v>183598</v>
      </c>
      <c r="N546" s="161">
        <v>2503</v>
      </c>
      <c r="O546" s="161">
        <v>516381</v>
      </c>
    </row>
    <row r="547" spans="1:15" ht="11.25" customHeight="1" x14ac:dyDescent="0.2">
      <c r="A547" s="271"/>
      <c r="B547" s="157" t="s">
        <v>209</v>
      </c>
      <c r="C547" s="158" t="s">
        <v>204</v>
      </c>
      <c r="D547" s="160">
        <v>260</v>
      </c>
      <c r="E547" s="160">
        <v>139</v>
      </c>
      <c r="F547" s="161">
        <v>2841</v>
      </c>
      <c r="G547" s="161">
        <v>1798</v>
      </c>
      <c r="H547" s="160">
        <v>44</v>
      </c>
      <c r="I547" s="161">
        <v>5082</v>
      </c>
      <c r="J547" s="161">
        <v>46392</v>
      </c>
      <c r="K547" s="161">
        <v>24802</v>
      </c>
      <c r="L547" s="161">
        <v>506923</v>
      </c>
      <c r="M547" s="161">
        <v>320820</v>
      </c>
      <c r="N547" s="161">
        <v>7851</v>
      </c>
      <c r="O547" s="161">
        <v>906788</v>
      </c>
    </row>
    <row r="548" spans="1:15" ht="11.25" customHeight="1" x14ac:dyDescent="0.2">
      <c r="A548" s="271"/>
      <c r="B548" s="157" t="s">
        <v>210</v>
      </c>
      <c r="C548" s="158" t="s">
        <v>203</v>
      </c>
      <c r="D548" s="160">
        <v>45</v>
      </c>
      <c r="E548" s="160">
        <v>45</v>
      </c>
      <c r="F548" s="161">
        <v>1170</v>
      </c>
      <c r="G548" s="160">
        <v>599</v>
      </c>
      <c r="H548" s="160">
        <v>6</v>
      </c>
      <c r="I548" s="161">
        <v>1865</v>
      </c>
      <c r="J548" s="161">
        <v>7192</v>
      </c>
      <c r="K548" s="161">
        <v>7192</v>
      </c>
      <c r="L548" s="161">
        <v>186989</v>
      </c>
      <c r="M548" s="161">
        <v>95732</v>
      </c>
      <c r="N548" s="160">
        <v>959</v>
      </c>
      <c r="O548" s="161">
        <v>298064</v>
      </c>
    </row>
    <row r="549" spans="1:15" ht="11.25" customHeight="1" x14ac:dyDescent="0.2">
      <c r="A549" s="271"/>
      <c r="B549" s="157" t="s">
        <v>211</v>
      </c>
      <c r="C549" s="158" t="s">
        <v>204</v>
      </c>
      <c r="D549" s="160">
        <v>116</v>
      </c>
      <c r="E549" s="160">
        <v>67</v>
      </c>
      <c r="F549" s="161">
        <v>2704</v>
      </c>
      <c r="G549" s="161">
        <v>1518</v>
      </c>
      <c r="H549" s="160">
        <v>8</v>
      </c>
      <c r="I549" s="161">
        <v>4413</v>
      </c>
      <c r="J549" s="161">
        <v>22957</v>
      </c>
      <c r="K549" s="161">
        <v>13260</v>
      </c>
      <c r="L549" s="161">
        <v>535147</v>
      </c>
      <c r="M549" s="161">
        <v>300427</v>
      </c>
      <c r="N549" s="161">
        <v>1583</v>
      </c>
      <c r="O549" s="161">
        <v>873374</v>
      </c>
    </row>
    <row r="550" spans="1:15" ht="11.25" customHeight="1" x14ac:dyDescent="0.2">
      <c r="A550" s="272"/>
      <c r="B550" s="273" t="s">
        <v>201</v>
      </c>
      <c r="C550" s="273"/>
      <c r="D550" s="161">
        <v>1058</v>
      </c>
      <c r="E550" s="160">
        <v>637</v>
      </c>
      <c r="F550" s="161">
        <v>13549</v>
      </c>
      <c r="G550" s="161">
        <v>7743</v>
      </c>
      <c r="H550" s="160">
        <v>111</v>
      </c>
      <c r="I550" s="163">
        <v>23098</v>
      </c>
      <c r="J550" s="161">
        <v>204082</v>
      </c>
      <c r="K550" s="161">
        <v>105037</v>
      </c>
      <c r="L550" s="161">
        <v>2675271</v>
      </c>
      <c r="M550" s="161">
        <v>1447967</v>
      </c>
      <c r="N550" s="161">
        <v>20514</v>
      </c>
      <c r="O550" s="165">
        <v>4452871</v>
      </c>
    </row>
    <row r="551" spans="1:15" ht="11.25" customHeight="1" x14ac:dyDescent="0.2">
      <c r="A551" s="270" t="s">
        <v>80</v>
      </c>
      <c r="B551" s="157" t="s">
        <v>202</v>
      </c>
      <c r="C551" s="158" t="s">
        <v>203</v>
      </c>
      <c r="D551" s="160">
        <v>188</v>
      </c>
      <c r="E551" s="160">
        <v>3</v>
      </c>
      <c r="F551" s="160">
        <v>12</v>
      </c>
      <c r="G551" s="159"/>
      <c r="H551" s="159"/>
      <c r="I551" s="160">
        <v>203</v>
      </c>
      <c r="J551" s="161">
        <v>81777</v>
      </c>
      <c r="K551" s="161">
        <v>1305</v>
      </c>
      <c r="L551" s="161">
        <v>5220</v>
      </c>
      <c r="M551" s="159"/>
      <c r="N551" s="159"/>
      <c r="O551" s="161">
        <v>88302</v>
      </c>
    </row>
    <row r="552" spans="1:15" ht="11.25" customHeight="1" x14ac:dyDescent="0.2">
      <c r="A552" s="271"/>
      <c r="B552" s="157" t="s">
        <v>202</v>
      </c>
      <c r="C552" s="158" t="s">
        <v>204</v>
      </c>
      <c r="D552" s="160">
        <v>188</v>
      </c>
      <c r="E552" s="160">
        <v>1</v>
      </c>
      <c r="F552" s="160">
        <v>6</v>
      </c>
      <c r="G552" s="160">
        <v>3</v>
      </c>
      <c r="H552" s="160">
        <v>1</v>
      </c>
      <c r="I552" s="160">
        <v>199</v>
      </c>
      <c r="J552" s="161">
        <v>79323</v>
      </c>
      <c r="K552" s="160">
        <v>422</v>
      </c>
      <c r="L552" s="161">
        <v>2532</v>
      </c>
      <c r="M552" s="161">
        <v>1266</v>
      </c>
      <c r="N552" s="160">
        <v>422</v>
      </c>
      <c r="O552" s="161">
        <v>83965</v>
      </c>
    </row>
    <row r="553" spans="1:15" ht="11.25" customHeight="1" x14ac:dyDescent="0.2">
      <c r="A553" s="271"/>
      <c r="B553" s="157" t="s">
        <v>205</v>
      </c>
      <c r="C553" s="158" t="s">
        <v>203</v>
      </c>
      <c r="D553" s="160">
        <v>986</v>
      </c>
      <c r="E553" s="160">
        <v>9</v>
      </c>
      <c r="F553" s="160">
        <v>76</v>
      </c>
      <c r="G553" s="160">
        <v>15</v>
      </c>
      <c r="H553" s="160">
        <v>2</v>
      </c>
      <c r="I553" s="161">
        <v>1088</v>
      </c>
      <c r="J553" s="161">
        <v>426646</v>
      </c>
      <c r="K553" s="161">
        <v>3894</v>
      </c>
      <c r="L553" s="161">
        <v>32886</v>
      </c>
      <c r="M553" s="161">
        <v>6491</v>
      </c>
      <c r="N553" s="160">
        <v>865</v>
      </c>
      <c r="O553" s="161">
        <v>470782</v>
      </c>
    </row>
    <row r="554" spans="1:15" ht="11.25" customHeight="1" x14ac:dyDescent="0.2">
      <c r="A554" s="271"/>
      <c r="B554" s="157" t="s">
        <v>205</v>
      </c>
      <c r="C554" s="158" t="s">
        <v>204</v>
      </c>
      <c r="D554" s="160">
        <v>890</v>
      </c>
      <c r="E554" s="160">
        <v>9</v>
      </c>
      <c r="F554" s="160">
        <v>60</v>
      </c>
      <c r="G554" s="160">
        <v>11</v>
      </c>
      <c r="H554" s="160">
        <v>4</v>
      </c>
      <c r="I554" s="160">
        <v>974</v>
      </c>
      <c r="J554" s="161">
        <v>375466</v>
      </c>
      <c r="K554" s="161">
        <v>3797</v>
      </c>
      <c r="L554" s="161">
        <v>25312</v>
      </c>
      <c r="M554" s="161">
        <v>4641</v>
      </c>
      <c r="N554" s="161">
        <v>1687</v>
      </c>
      <c r="O554" s="161">
        <v>410903</v>
      </c>
    </row>
    <row r="555" spans="1:15" ht="11.25" customHeight="1" x14ac:dyDescent="0.2">
      <c r="A555" s="271"/>
      <c r="B555" s="157" t="s">
        <v>206</v>
      </c>
      <c r="C555" s="158" t="s">
        <v>203</v>
      </c>
      <c r="D555" s="161">
        <v>2860</v>
      </c>
      <c r="E555" s="160">
        <v>37</v>
      </c>
      <c r="F555" s="160">
        <v>330</v>
      </c>
      <c r="G555" s="160">
        <v>61</v>
      </c>
      <c r="H555" s="160">
        <v>18</v>
      </c>
      <c r="I555" s="161">
        <v>3306</v>
      </c>
      <c r="J555" s="161">
        <v>812343</v>
      </c>
      <c r="K555" s="161">
        <v>10509</v>
      </c>
      <c r="L555" s="161">
        <v>93732</v>
      </c>
      <c r="M555" s="161">
        <v>17326</v>
      </c>
      <c r="N555" s="161">
        <v>5113</v>
      </c>
      <c r="O555" s="161">
        <v>939023</v>
      </c>
    </row>
    <row r="556" spans="1:15" ht="11.25" customHeight="1" x14ac:dyDescent="0.2">
      <c r="A556" s="271"/>
      <c r="B556" s="157" t="s">
        <v>206</v>
      </c>
      <c r="C556" s="158" t="s">
        <v>204</v>
      </c>
      <c r="D556" s="161">
        <v>2776</v>
      </c>
      <c r="E556" s="160">
        <v>42</v>
      </c>
      <c r="F556" s="160">
        <v>321</v>
      </c>
      <c r="G556" s="160">
        <v>51</v>
      </c>
      <c r="H556" s="160">
        <v>20</v>
      </c>
      <c r="I556" s="161">
        <v>3210</v>
      </c>
      <c r="J556" s="161">
        <v>830894</v>
      </c>
      <c r="K556" s="161">
        <v>12571</v>
      </c>
      <c r="L556" s="161">
        <v>96080</v>
      </c>
      <c r="M556" s="161">
        <v>15265</v>
      </c>
      <c r="N556" s="161">
        <v>5986</v>
      </c>
      <c r="O556" s="161">
        <v>960796</v>
      </c>
    </row>
    <row r="557" spans="1:15" ht="11.25" customHeight="1" x14ac:dyDescent="0.2">
      <c r="A557" s="271"/>
      <c r="B557" s="157" t="s">
        <v>207</v>
      </c>
      <c r="C557" s="158" t="s">
        <v>203</v>
      </c>
      <c r="D557" s="160">
        <v>515</v>
      </c>
      <c r="E557" s="160">
        <v>4</v>
      </c>
      <c r="F557" s="160">
        <v>65</v>
      </c>
      <c r="G557" s="160">
        <v>16</v>
      </c>
      <c r="H557" s="160">
        <v>2</v>
      </c>
      <c r="I557" s="160">
        <v>602</v>
      </c>
      <c r="J557" s="161">
        <v>50263</v>
      </c>
      <c r="K557" s="160">
        <v>390</v>
      </c>
      <c r="L557" s="161">
        <v>6344</v>
      </c>
      <c r="M557" s="161">
        <v>1562</v>
      </c>
      <c r="N557" s="160">
        <v>195</v>
      </c>
      <c r="O557" s="161">
        <v>58754</v>
      </c>
    </row>
    <row r="558" spans="1:15" ht="11.25" customHeight="1" x14ac:dyDescent="0.2">
      <c r="A558" s="271"/>
      <c r="B558" s="157" t="s">
        <v>207</v>
      </c>
      <c r="C558" s="158" t="s">
        <v>204</v>
      </c>
      <c r="D558" s="160">
        <v>319</v>
      </c>
      <c r="E558" s="160">
        <v>6</v>
      </c>
      <c r="F558" s="160">
        <v>36</v>
      </c>
      <c r="G558" s="160">
        <v>7</v>
      </c>
      <c r="H558" s="160">
        <v>1</v>
      </c>
      <c r="I558" s="160">
        <v>369</v>
      </c>
      <c r="J558" s="161">
        <v>56691</v>
      </c>
      <c r="K558" s="161">
        <v>1066</v>
      </c>
      <c r="L558" s="161">
        <v>6398</v>
      </c>
      <c r="M558" s="161">
        <v>1244</v>
      </c>
      <c r="N558" s="160">
        <v>178</v>
      </c>
      <c r="O558" s="161">
        <v>65577</v>
      </c>
    </row>
    <row r="559" spans="1:15" ht="11.25" customHeight="1" x14ac:dyDescent="0.2">
      <c r="A559" s="271"/>
      <c r="B559" s="157" t="s">
        <v>208</v>
      </c>
      <c r="C559" s="158" t="s">
        <v>203</v>
      </c>
      <c r="D559" s="161">
        <v>8451</v>
      </c>
      <c r="E559" s="160">
        <v>213</v>
      </c>
      <c r="F559" s="161">
        <v>1264</v>
      </c>
      <c r="G559" s="160">
        <v>121</v>
      </c>
      <c r="H559" s="160">
        <v>56</v>
      </c>
      <c r="I559" s="161">
        <v>10105</v>
      </c>
      <c r="J559" s="161">
        <v>755397</v>
      </c>
      <c r="K559" s="161">
        <v>19039</v>
      </c>
      <c r="L559" s="161">
        <v>112983</v>
      </c>
      <c r="M559" s="161">
        <v>10816</v>
      </c>
      <c r="N559" s="161">
        <v>5006</v>
      </c>
      <c r="O559" s="161">
        <v>903241</v>
      </c>
    </row>
    <row r="560" spans="1:15" ht="11.25" customHeight="1" x14ac:dyDescent="0.2">
      <c r="A560" s="271"/>
      <c r="B560" s="157" t="s">
        <v>209</v>
      </c>
      <c r="C560" s="158" t="s">
        <v>204</v>
      </c>
      <c r="D560" s="161">
        <v>7346</v>
      </c>
      <c r="E560" s="160">
        <v>144</v>
      </c>
      <c r="F560" s="160">
        <v>945</v>
      </c>
      <c r="G560" s="160">
        <v>97</v>
      </c>
      <c r="H560" s="160">
        <v>39</v>
      </c>
      <c r="I560" s="161">
        <v>8571</v>
      </c>
      <c r="J560" s="161">
        <v>1310757</v>
      </c>
      <c r="K560" s="161">
        <v>25694</v>
      </c>
      <c r="L560" s="161">
        <v>168618</v>
      </c>
      <c r="M560" s="161">
        <v>17308</v>
      </c>
      <c r="N560" s="161">
        <v>6959</v>
      </c>
      <c r="O560" s="161">
        <v>1529336</v>
      </c>
    </row>
    <row r="561" spans="1:15" ht="11.25" customHeight="1" x14ac:dyDescent="0.2">
      <c r="A561" s="271"/>
      <c r="B561" s="157" t="s">
        <v>210</v>
      </c>
      <c r="C561" s="158" t="s">
        <v>203</v>
      </c>
      <c r="D561" s="161">
        <v>2835</v>
      </c>
      <c r="E561" s="160">
        <v>35</v>
      </c>
      <c r="F561" s="160">
        <v>402</v>
      </c>
      <c r="G561" s="160">
        <v>8</v>
      </c>
      <c r="H561" s="160">
        <v>7</v>
      </c>
      <c r="I561" s="161">
        <v>3287</v>
      </c>
      <c r="J561" s="161">
        <v>453088</v>
      </c>
      <c r="K561" s="161">
        <v>5594</v>
      </c>
      <c r="L561" s="161">
        <v>64247</v>
      </c>
      <c r="M561" s="161">
        <v>1279</v>
      </c>
      <c r="N561" s="161">
        <v>1119</v>
      </c>
      <c r="O561" s="161">
        <v>525327</v>
      </c>
    </row>
    <row r="562" spans="1:15" ht="11.25" customHeight="1" x14ac:dyDescent="0.2">
      <c r="A562" s="271"/>
      <c r="B562" s="157" t="s">
        <v>211</v>
      </c>
      <c r="C562" s="158" t="s">
        <v>204</v>
      </c>
      <c r="D562" s="161">
        <v>6155</v>
      </c>
      <c r="E562" s="160">
        <v>43</v>
      </c>
      <c r="F562" s="160">
        <v>766</v>
      </c>
      <c r="G562" s="160">
        <v>23</v>
      </c>
      <c r="H562" s="160">
        <v>13</v>
      </c>
      <c r="I562" s="161">
        <v>7000</v>
      </c>
      <c r="J562" s="161">
        <v>1218133</v>
      </c>
      <c r="K562" s="161">
        <v>8510</v>
      </c>
      <c r="L562" s="161">
        <v>151599</v>
      </c>
      <c r="M562" s="161">
        <v>4552</v>
      </c>
      <c r="N562" s="161">
        <v>2573</v>
      </c>
      <c r="O562" s="161">
        <v>1385367</v>
      </c>
    </row>
    <row r="563" spans="1:15" ht="11.25" customHeight="1" x14ac:dyDescent="0.2">
      <c r="A563" s="272"/>
      <c r="B563" s="273" t="s">
        <v>201</v>
      </c>
      <c r="C563" s="273"/>
      <c r="D563" s="161">
        <v>33509</v>
      </c>
      <c r="E563" s="160">
        <v>546</v>
      </c>
      <c r="F563" s="161">
        <v>4283</v>
      </c>
      <c r="G563" s="160">
        <v>413</v>
      </c>
      <c r="H563" s="160">
        <v>163</v>
      </c>
      <c r="I563" s="163">
        <v>38914</v>
      </c>
      <c r="J563" s="161">
        <v>6450778</v>
      </c>
      <c r="K563" s="161">
        <v>92791</v>
      </c>
      <c r="L563" s="161">
        <v>765951</v>
      </c>
      <c r="M563" s="161">
        <v>81750</v>
      </c>
      <c r="N563" s="161">
        <v>30103</v>
      </c>
      <c r="O563" s="165">
        <v>7421373</v>
      </c>
    </row>
    <row r="564" spans="1:15" ht="11.25" customHeight="1" x14ac:dyDescent="0.2">
      <c r="A564" s="270" t="s">
        <v>81</v>
      </c>
      <c r="B564" s="157" t="s">
        <v>202</v>
      </c>
      <c r="C564" s="158" t="s">
        <v>203</v>
      </c>
      <c r="D564" s="159"/>
      <c r="E564" s="160">
        <v>23</v>
      </c>
      <c r="F564" s="159"/>
      <c r="G564" s="159"/>
      <c r="H564" s="159"/>
      <c r="I564" s="160">
        <v>23</v>
      </c>
      <c r="J564" s="159"/>
      <c r="K564" s="161">
        <v>11305</v>
      </c>
      <c r="L564" s="159"/>
      <c r="M564" s="159"/>
      <c r="N564" s="159"/>
      <c r="O564" s="161">
        <v>11305</v>
      </c>
    </row>
    <row r="565" spans="1:15" ht="11.25" customHeight="1" x14ac:dyDescent="0.2">
      <c r="A565" s="271"/>
      <c r="B565" s="157" t="s">
        <v>202</v>
      </c>
      <c r="C565" s="158" t="s">
        <v>204</v>
      </c>
      <c r="D565" s="159"/>
      <c r="E565" s="160">
        <v>19</v>
      </c>
      <c r="F565" s="159"/>
      <c r="G565" s="159"/>
      <c r="H565" s="159"/>
      <c r="I565" s="160">
        <v>19</v>
      </c>
      <c r="J565" s="159"/>
      <c r="K565" s="161">
        <v>9059</v>
      </c>
      <c r="L565" s="159"/>
      <c r="M565" s="159"/>
      <c r="N565" s="159"/>
      <c r="O565" s="161">
        <v>9059</v>
      </c>
    </row>
    <row r="566" spans="1:15" ht="11.25" customHeight="1" x14ac:dyDescent="0.2">
      <c r="A566" s="271"/>
      <c r="B566" s="157" t="s">
        <v>205</v>
      </c>
      <c r="C566" s="158" t="s">
        <v>203</v>
      </c>
      <c r="D566" s="160">
        <v>18</v>
      </c>
      <c r="E566" s="160">
        <v>232</v>
      </c>
      <c r="F566" s="160">
        <v>36</v>
      </c>
      <c r="G566" s="160">
        <v>2</v>
      </c>
      <c r="H566" s="160">
        <v>1</v>
      </c>
      <c r="I566" s="160">
        <v>289</v>
      </c>
      <c r="J566" s="161">
        <v>8801</v>
      </c>
      <c r="K566" s="161">
        <v>113438</v>
      </c>
      <c r="L566" s="161">
        <v>17602</v>
      </c>
      <c r="M566" s="160">
        <v>978</v>
      </c>
      <c r="N566" s="160">
        <v>489</v>
      </c>
      <c r="O566" s="161">
        <v>141308</v>
      </c>
    </row>
    <row r="567" spans="1:15" ht="11.25" customHeight="1" x14ac:dyDescent="0.2">
      <c r="A567" s="271"/>
      <c r="B567" s="157" t="s">
        <v>205</v>
      </c>
      <c r="C567" s="158" t="s">
        <v>204</v>
      </c>
      <c r="D567" s="160">
        <v>14</v>
      </c>
      <c r="E567" s="160">
        <v>219</v>
      </c>
      <c r="F567" s="160">
        <v>36</v>
      </c>
      <c r="G567" s="160">
        <v>3</v>
      </c>
      <c r="H567" s="160">
        <v>1</v>
      </c>
      <c r="I567" s="160">
        <v>273</v>
      </c>
      <c r="J567" s="161">
        <v>6674</v>
      </c>
      <c r="K567" s="161">
        <v>104401</v>
      </c>
      <c r="L567" s="161">
        <v>17162</v>
      </c>
      <c r="M567" s="161">
        <v>1430</v>
      </c>
      <c r="N567" s="160">
        <v>477</v>
      </c>
      <c r="O567" s="161">
        <v>130144</v>
      </c>
    </row>
    <row r="568" spans="1:15" ht="11.25" customHeight="1" x14ac:dyDescent="0.2">
      <c r="A568" s="271"/>
      <c r="B568" s="157" t="s">
        <v>206</v>
      </c>
      <c r="C568" s="158" t="s">
        <v>203</v>
      </c>
      <c r="D568" s="160">
        <v>17</v>
      </c>
      <c r="E568" s="160">
        <v>909</v>
      </c>
      <c r="F568" s="160">
        <v>47</v>
      </c>
      <c r="G568" s="160">
        <v>7</v>
      </c>
      <c r="H568" s="159"/>
      <c r="I568" s="160">
        <v>980</v>
      </c>
      <c r="J568" s="161">
        <v>5456</v>
      </c>
      <c r="K568" s="161">
        <v>291753</v>
      </c>
      <c r="L568" s="161">
        <v>15085</v>
      </c>
      <c r="M568" s="161">
        <v>2247</v>
      </c>
      <c r="N568" s="159"/>
      <c r="O568" s="161">
        <v>314541</v>
      </c>
    </row>
    <row r="569" spans="1:15" ht="11.25" customHeight="1" x14ac:dyDescent="0.2">
      <c r="A569" s="271"/>
      <c r="B569" s="157" t="s">
        <v>206</v>
      </c>
      <c r="C569" s="158" t="s">
        <v>204</v>
      </c>
      <c r="D569" s="160">
        <v>9</v>
      </c>
      <c r="E569" s="160">
        <v>852</v>
      </c>
      <c r="F569" s="160">
        <v>39</v>
      </c>
      <c r="G569" s="160">
        <v>4</v>
      </c>
      <c r="H569" s="160">
        <v>5</v>
      </c>
      <c r="I569" s="160">
        <v>909</v>
      </c>
      <c r="J569" s="161">
        <v>3044</v>
      </c>
      <c r="K569" s="161">
        <v>288167</v>
      </c>
      <c r="L569" s="161">
        <v>13191</v>
      </c>
      <c r="M569" s="161">
        <v>1353</v>
      </c>
      <c r="N569" s="161">
        <v>1691</v>
      </c>
      <c r="O569" s="161">
        <v>307446</v>
      </c>
    </row>
    <row r="570" spans="1:15" ht="11.25" customHeight="1" x14ac:dyDescent="0.2">
      <c r="A570" s="271"/>
      <c r="B570" s="157" t="s">
        <v>207</v>
      </c>
      <c r="C570" s="158" t="s">
        <v>203</v>
      </c>
      <c r="D570" s="160">
        <v>4</v>
      </c>
      <c r="E570" s="160">
        <v>168</v>
      </c>
      <c r="F570" s="160">
        <v>7</v>
      </c>
      <c r="G570" s="160">
        <v>5</v>
      </c>
      <c r="H570" s="160">
        <v>2</v>
      </c>
      <c r="I570" s="160">
        <v>186</v>
      </c>
      <c r="J570" s="160">
        <v>441</v>
      </c>
      <c r="K570" s="161">
        <v>18528</v>
      </c>
      <c r="L570" s="160">
        <v>772</v>
      </c>
      <c r="M570" s="160">
        <v>551</v>
      </c>
      <c r="N570" s="160">
        <v>221</v>
      </c>
      <c r="O570" s="161">
        <v>20513</v>
      </c>
    </row>
    <row r="571" spans="1:15" ht="11.25" customHeight="1" x14ac:dyDescent="0.2">
      <c r="A571" s="271"/>
      <c r="B571" s="157" t="s">
        <v>207</v>
      </c>
      <c r="C571" s="158" t="s">
        <v>204</v>
      </c>
      <c r="D571" s="160">
        <v>2</v>
      </c>
      <c r="E571" s="160">
        <v>122</v>
      </c>
      <c r="F571" s="160">
        <v>6</v>
      </c>
      <c r="G571" s="159"/>
      <c r="H571" s="159"/>
      <c r="I571" s="160">
        <v>130</v>
      </c>
      <c r="J571" s="160">
        <v>402</v>
      </c>
      <c r="K571" s="161">
        <v>24500</v>
      </c>
      <c r="L571" s="161">
        <v>1205</v>
      </c>
      <c r="M571" s="159"/>
      <c r="N571" s="159"/>
      <c r="O571" s="161">
        <v>26107</v>
      </c>
    </row>
    <row r="572" spans="1:15" ht="11.25" customHeight="1" x14ac:dyDescent="0.2">
      <c r="A572" s="271"/>
      <c r="B572" s="157" t="s">
        <v>208</v>
      </c>
      <c r="C572" s="158" t="s">
        <v>203</v>
      </c>
      <c r="D572" s="160">
        <v>74</v>
      </c>
      <c r="E572" s="161">
        <v>2819</v>
      </c>
      <c r="F572" s="160">
        <v>213</v>
      </c>
      <c r="G572" s="160">
        <v>58</v>
      </c>
      <c r="H572" s="160">
        <v>8</v>
      </c>
      <c r="I572" s="161">
        <v>3172</v>
      </c>
      <c r="J572" s="161">
        <v>7474</v>
      </c>
      <c r="K572" s="161">
        <v>284735</v>
      </c>
      <c r="L572" s="161">
        <v>21514</v>
      </c>
      <c r="M572" s="161">
        <v>5858</v>
      </c>
      <c r="N572" s="160">
        <v>808</v>
      </c>
      <c r="O572" s="161">
        <v>320389</v>
      </c>
    </row>
    <row r="573" spans="1:15" ht="11.25" customHeight="1" x14ac:dyDescent="0.2">
      <c r="A573" s="271"/>
      <c r="B573" s="157" t="s">
        <v>209</v>
      </c>
      <c r="C573" s="158" t="s">
        <v>204</v>
      </c>
      <c r="D573" s="160">
        <v>67</v>
      </c>
      <c r="E573" s="161">
        <v>2407</v>
      </c>
      <c r="F573" s="160">
        <v>161</v>
      </c>
      <c r="G573" s="160">
        <v>12</v>
      </c>
      <c r="H573" s="160">
        <v>5</v>
      </c>
      <c r="I573" s="161">
        <v>2652</v>
      </c>
      <c r="J573" s="161">
        <v>13509</v>
      </c>
      <c r="K573" s="161">
        <v>485317</v>
      </c>
      <c r="L573" s="161">
        <v>32462</v>
      </c>
      <c r="M573" s="161">
        <v>2420</v>
      </c>
      <c r="N573" s="161">
        <v>1008</v>
      </c>
      <c r="O573" s="161">
        <v>534716</v>
      </c>
    </row>
    <row r="574" spans="1:15" ht="11.25" customHeight="1" x14ac:dyDescent="0.2">
      <c r="A574" s="271"/>
      <c r="B574" s="157" t="s">
        <v>210</v>
      </c>
      <c r="C574" s="158" t="s">
        <v>203</v>
      </c>
      <c r="D574" s="160">
        <v>9</v>
      </c>
      <c r="E574" s="160">
        <v>791</v>
      </c>
      <c r="F574" s="160">
        <v>43</v>
      </c>
      <c r="G574" s="160">
        <v>4</v>
      </c>
      <c r="H574" s="160">
        <v>2</v>
      </c>
      <c r="I574" s="160">
        <v>849</v>
      </c>
      <c r="J574" s="161">
        <v>1625</v>
      </c>
      <c r="K574" s="161">
        <v>142851</v>
      </c>
      <c r="L574" s="161">
        <v>7766</v>
      </c>
      <c r="M574" s="160">
        <v>722</v>
      </c>
      <c r="N574" s="160">
        <v>361</v>
      </c>
      <c r="O574" s="161">
        <v>153325</v>
      </c>
    </row>
    <row r="575" spans="1:15" ht="11.25" customHeight="1" x14ac:dyDescent="0.2">
      <c r="A575" s="271"/>
      <c r="B575" s="157" t="s">
        <v>211</v>
      </c>
      <c r="C575" s="158" t="s">
        <v>204</v>
      </c>
      <c r="D575" s="160">
        <v>18</v>
      </c>
      <c r="E575" s="161">
        <v>1940</v>
      </c>
      <c r="F575" s="160">
        <v>129</v>
      </c>
      <c r="G575" s="160">
        <v>3</v>
      </c>
      <c r="H575" s="160">
        <v>3</v>
      </c>
      <c r="I575" s="161">
        <v>2093</v>
      </c>
      <c r="J575" s="161">
        <v>4025</v>
      </c>
      <c r="K575" s="161">
        <v>433857</v>
      </c>
      <c r="L575" s="161">
        <v>28849</v>
      </c>
      <c r="M575" s="160">
        <v>671</v>
      </c>
      <c r="N575" s="160">
        <v>671</v>
      </c>
      <c r="O575" s="161">
        <v>468073</v>
      </c>
    </row>
    <row r="576" spans="1:15" ht="11.25" customHeight="1" x14ac:dyDescent="0.2">
      <c r="A576" s="272"/>
      <c r="B576" s="273" t="s">
        <v>201</v>
      </c>
      <c r="C576" s="273"/>
      <c r="D576" s="160">
        <v>232</v>
      </c>
      <c r="E576" s="161">
        <v>10501</v>
      </c>
      <c r="F576" s="160">
        <v>717</v>
      </c>
      <c r="G576" s="160">
        <v>98</v>
      </c>
      <c r="H576" s="160">
        <v>27</v>
      </c>
      <c r="I576" s="163">
        <v>11575</v>
      </c>
      <c r="J576" s="161">
        <v>51451</v>
      </c>
      <c r="K576" s="161">
        <v>2207911</v>
      </c>
      <c r="L576" s="161">
        <v>155608</v>
      </c>
      <c r="M576" s="161">
        <v>16230</v>
      </c>
      <c r="N576" s="161">
        <v>5726</v>
      </c>
      <c r="O576" s="165">
        <v>2436926</v>
      </c>
    </row>
    <row r="577" spans="1:15" ht="11.25" customHeight="1" x14ac:dyDescent="0.2">
      <c r="A577" s="270" t="s">
        <v>82</v>
      </c>
      <c r="B577" s="157" t="s">
        <v>202</v>
      </c>
      <c r="C577" s="158" t="s">
        <v>203</v>
      </c>
      <c r="D577" s="160">
        <v>1</v>
      </c>
      <c r="E577" s="159"/>
      <c r="F577" s="160">
        <v>16</v>
      </c>
      <c r="G577" s="159"/>
      <c r="H577" s="160">
        <v>8</v>
      </c>
      <c r="I577" s="160">
        <v>25</v>
      </c>
      <c r="J577" s="160">
        <v>487</v>
      </c>
      <c r="K577" s="159"/>
      <c r="L577" s="161">
        <v>7788</v>
      </c>
      <c r="M577" s="159"/>
      <c r="N577" s="161">
        <v>3894</v>
      </c>
      <c r="O577" s="161">
        <v>12169</v>
      </c>
    </row>
    <row r="578" spans="1:15" ht="11.25" customHeight="1" x14ac:dyDescent="0.2">
      <c r="A578" s="271"/>
      <c r="B578" s="157" t="s">
        <v>202</v>
      </c>
      <c r="C578" s="158" t="s">
        <v>204</v>
      </c>
      <c r="D578" s="159"/>
      <c r="E578" s="159"/>
      <c r="F578" s="160">
        <v>10</v>
      </c>
      <c r="G578" s="159"/>
      <c r="H578" s="160">
        <v>10</v>
      </c>
      <c r="I578" s="160">
        <v>20</v>
      </c>
      <c r="J578" s="159"/>
      <c r="K578" s="159"/>
      <c r="L578" s="161">
        <v>4721</v>
      </c>
      <c r="M578" s="159"/>
      <c r="N578" s="161">
        <v>4721</v>
      </c>
      <c r="O578" s="161">
        <v>9442</v>
      </c>
    </row>
    <row r="579" spans="1:15" ht="11.25" customHeight="1" x14ac:dyDescent="0.2">
      <c r="A579" s="271"/>
      <c r="B579" s="157" t="s">
        <v>205</v>
      </c>
      <c r="C579" s="158" t="s">
        <v>203</v>
      </c>
      <c r="D579" s="160">
        <v>1</v>
      </c>
      <c r="E579" s="160">
        <v>3</v>
      </c>
      <c r="F579" s="160">
        <v>121</v>
      </c>
      <c r="G579" s="160">
        <v>1</v>
      </c>
      <c r="H579" s="160">
        <v>117</v>
      </c>
      <c r="I579" s="160">
        <v>243</v>
      </c>
      <c r="J579" s="160">
        <v>484</v>
      </c>
      <c r="K579" s="161">
        <v>1453</v>
      </c>
      <c r="L579" s="161">
        <v>58588</v>
      </c>
      <c r="M579" s="160">
        <v>484</v>
      </c>
      <c r="N579" s="161">
        <v>56651</v>
      </c>
      <c r="O579" s="161">
        <v>117660</v>
      </c>
    </row>
    <row r="580" spans="1:15" ht="11.25" customHeight="1" x14ac:dyDescent="0.2">
      <c r="A580" s="271"/>
      <c r="B580" s="157" t="s">
        <v>205</v>
      </c>
      <c r="C580" s="158" t="s">
        <v>204</v>
      </c>
      <c r="D580" s="160">
        <v>2</v>
      </c>
      <c r="E580" s="160">
        <v>3</v>
      </c>
      <c r="F580" s="160">
        <v>96</v>
      </c>
      <c r="G580" s="160">
        <v>2</v>
      </c>
      <c r="H580" s="160">
        <v>98</v>
      </c>
      <c r="I580" s="160">
        <v>201</v>
      </c>
      <c r="J580" s="160">
        <v>944</v>
      </c>
      <c r="K580" s="161">
        <v>1416</v>
      </c>
      <c r="L580" s="161">
        <v>45319</v>
      </c>
      <c r="M580" s="160">
        <v>944</v>
      </c>
      <c r="N580" s="161">
        <v>46263</v>
      </c>
      <c r="O580" s="161">
        <v>94886</v>
      </c>
    </row>
    <row r="581" spans="1:15" ht="11.25" customHeight="1" x14ac:dyDescent="0.2">
      <c r="A581" s="271"/>
      <c r="B581" s="157" t="s">
        <v>206</v>
      </c>
      <c r="C581" s="158" t="s">
        <v>203</v>
      </c>
      <c r="D581" s="160">
        <v>6</v>
      </c>
      <c r="E581" s="160">
        <v>1</v>
      </c>
      <c r="F581" s="160">
        <v>394</v>
      </c>
      <c r="G581" s="160">
        <v>1</v>
      </c>
      <c r="H581" s="160">
        <v>451</v>
      </c>
      <c r="I581" s="160">
        <v>853</v>
      </c>
      <c r="J581" s="161">
        <v>1907</v>
      </c>
      <c r="K581" s="160">
        <v>318</v>
      </c>
      <c r="L581" s="161">
        <v>125228</v>
      </c>
      <c r="M581" s="160">
        <v>318</v>
      </c>
      <c r="N581" s="161">
        <v>143344</v>
      </c>
      <c r="O581" s="161">
        <v>271115</v>
      </c>
    </row>
    <row r="582" spans="1:15" ht="11.25" customHeight="1" x14ac:dyDescent="0.2">
      <c r="A582" s="271"/>
      <c r="B582" s="157" t="s">
        <v>206</v>
      </c>
      <c r="C582" s="158" t="s">
        <v>204</v>
      </c>
      <c r="D582" s="160">
        <v>4</v>
      </c>
      <c r="E582" s="160">
        <v>2</v>
      </c>
      <c r="F582" s="160">
        <v>391</v>
      </c>
      <c r="G582" s="159"/>
      <c r="H582" s="160">
        <v>446</v>
      </c>
      <c r="I582" s="160">
        <v>843</v>
      </c>
      <c r="J582" s="161">
        <v>1340</v>
      </c>
      <c r="K582" s="160">
        <v>670</v>
      </c>
      <c r="L582" s="161">
        <v>130958</v>
      </c>
      <c r="M582" s="159"/>
      <c r="N582" s="161">
        <v>149379</v>
      </c>
      <c r="O582" s="161">
        <v>282347</v>
      </c>
    </row>
    <row r="583" spans="1:15" ht="11.25" customHeight="1" x14ac:dyDescent="0.2">
      <c r="A583" s="271"/>
      <c r="B583" s="157" t="s">
        <v>207</v>
      </c>
      <c r="C583" s="158" t="s">
        <v>203</v>
      </c>
      <c r="D583" s="159"/>
      <c r="E583" s="160">
        <v>1</v>
      </c>
      <c r="F583" s="160">
        <v>150</v>
      </c>
      <c r="G583" s="159"/>
      <c r="H583" s="160">
        <v>79</v>
      </c>
      <c r="I583" s="160">
        <v>230</v>
      </c>
      <c r="J583" s="159"/>
      <c r="K583" s="160">
        <v>109</v>
      </c>
      <c r="L583" s="161">
        <v>16382</v>
      </c>
      <c r="M583" s="159"/>
      <c r="N583" s="161">
        <v>8628</v>
      </c>
      <c r="O583" s="161">
        <v>25119</v>
      </c>
    </row>
    <row r="584" spans="1:15" ht="11.25" customHeight="1" x14ac:dyDescent="0.2">
      <c r="A584" s="271"/>
      <c r="B584" s="157" t="s">
        <v>207</v>
      </c>
      <c r="C584" s="158" t="s">
        <v>204</v>
      </c>
      <c r="D584" s="160">
        <v>1</v>
      </c>
      <c r="E584" s="160">
        <v>1</v>
      </c>
      <c r="F584" s="160">
        <v>129</v>
      </c>
      <c r="G584" s="159"/>
      <c r="H584" s="160">
        <v>69</v>
      </c>
      <c r="I584" s="160">
        <v>200</v>
      </c>
      <c r="J584" s="160">
        <v>199</v>
      </c>
      <c r="K584" s="160">
        <v>199</v>
      </c>
      <c r="L584" s="161">
        <v>25653</v>
      </c>
      <c r="M584" s="159"/>
      <c r="N584" s="161">
        <v>13722</v>
      </c>
      <c r="O584" s="161">
        <v>39773</v>
      </c>
    </row>
    <row r="585" spans="1:15" ht="11.25" customHeight="1" x14ac:dyDescent="0.2">
      <c r="A585" s="271"/>
      <c r="B585" s="157" t="s">
        <v>208</v>
      </c>
      <c r="C585" s="158" t="s">
        <v>203</v>
      </c>
      <c r="D585" s="160">
        <v>19</v>
      </c>
      <c r="E585" s="160">
        <v>42</v>
      </c>
      <c r="F585" s="161">
        <v>1765</v>
      </c>
      <c r="G585" s="160">
        <v>7</v>
      </c>
      <c r="H585" s="161">
        <v>2044</v>
      </c>
      <c r="I585" s="161">
        <v>3877</v>
      </c>
      <c r="J585" s="161">
        <v>1900</v>
      </c>
      <c r="K585" s="161">
        <v>4201</v>
      </c>
      <c r="L585" s="161">
        <v>176539</v>
      </c>
      <c r="M585" s="160">
        <v>700</v>
      </c>
      <c r="N585" s="161">
        <v>204446</v>
      </c>
      <c r="O585" s="161">
        <v>387786</v>
      </c>
    </row>
    <row r="586" spans="1:15" ht="11.25" customHeight="1" x14ac:dyDescent="0.2">
      <c r="A586" s="271"/>
      <c r="B586" s="157" t="s">
        <v>209</v>
      </c>
      <c r="C586" s="158" t="s">
        <v>204</v>
      </c>
      <c r="D586" s="160">
        <v>13</v>
      </c>
      <c r="E586" s="160">
        <v>18</v>
      </c>
      <c r="F586" s="161">
        <v>1358</v>
      </c>
      <c r="G586" s="160">
        <v>3</v>
      </c>
      <c r="H586" s="161">
        <v>1411</v>
      </c>
      <c r="I586" s="161">
        <v>2803</v>
      </c>
      <c r="J586" s="161">
        <v>2596</v>
      </c>
      <c r="K586" s="161">
        <v>3594</v>
      </c>
      <c r="L586" s="161">
        <v>271145</v>
      </c>
      <c r="M586" s="160">
        <v>599</v>
      </c>
      <c r="N586" s="161">
        <v>281727</v>
      </c>
      <c r="O586" s="161">
        <v>559661</v>
      </c>
    </row>
    <row r="587" spans="1:15" ht="11.25" customHeight="1" x14ac:dyDescent="0.2">
      <c r="A587" s="271"/>
      <c r="B587" s="157" t="s">
        <v>210</v>
      </c>
      <c r="C587" s="158" t="s">
        <v>203</v>
      </c>
      <c r="D587" s="160">
        <v>4</v>
      </c>
      <c r="E587" s="160">
        <v>7</v>
      </c>
      <c r="F587" s="160">
        <v>547</v>
      </c>
      <c r="G587" s="159"/>
      <c r="H587" s="160">
        <v>586</v>
      </c>
      <c r="I587" s="161">
        <v>1144</v>
      </c>
      <c r="J587" s="160">
        <v>715</v>
      </c>
      <c r="K587" s="161">
        <v>1252</v>
      </c>
      <c r="L587" s="161">
        <v>97824</v>
      </c>
      <c r="M587" s="159"/>
      <c r="N587" s="161">
        <v>104799</v>
      </c>
      <c r="O587" s="161">
        <v>204590</v>
      </c>
    </row>
    <row r="588" spans="1:15" ht="11.25" customHeight="1" x14ac:dyDescent="0.2">
      <c r="A588" s="271"/>
      <c r="B588" s="157" t="s">
        <v>211</v>
      </c>
      <c r="C588" s="158" t="s">
        <v>204</v>
      </c>
      <c r="D588" s="160">
        <v>5</v>
      </c>
      <c r="E588" s="160">
        <v>5</v>
      </c>
      <c r="F588" s="161">
        <v>1146</v>
      </c>
      <c r="G588" s="159"/>
      <c r="H588" s="161">
        <v>1410</v>
      </c>
      <c r="I588" s="161">
        <v>2566</v>
      </c>
      <c r="J588" s="161">
        <v>1107</v>
      </c>
      <c r="K588" s="161">
        <v>1107</v>
      </c>
      <c r="L588" s="161">
        <v>253794</v>
      </c>
      <c r="M588" s="159"/>
      <c r="N588" s="161">
        <v>312260</v>
      </c>
      <c r="O588" s="161">
        <v>568268</v>
      </c>
    </row>
    <row r="589" spans="1:15" ht="11.25" customHeight="1" x14ac:dyDescent="0.2">
      <c r="A589" s="272"/>
      <c r="B589" s="273" t="s">
        <v>201</v>
      </c>
      <c r="C589" s="273"/>
      <c r="D589" s="160">
        <v>56</v>
      </c>
      <c r="E589" s="160">
        <v>83</v>
      </c>
      <c r="F589" s="161">
        <v>6123</v>
      </c>
      <c r="G589" s="160">
        <v>14</v>
      </c>
      <c r="H589" s="161">
        <v>6729</v>
      </c>
      <c r="I589" s="163">
        <v>13005</v>
      </c>
      <c r="J589" s="161">
        <v>11679</v>
      </c>
      <c r="K589" s="161">
        <v>14319</v>
      </c>
      <c r="L589" s="161">
        <v>1213939</v>
      </c>
      <c r="M589" s="161">
        <v>3045</v>
      </c>
      <c r="N589" s="161">
        <v>1329834</v>
      </c>
      <c r="O589" s="165">
        <v>2572816</v>
      </c>
    </row>
    <row r="590" spans="1:15" ht="11.25" customHeight="1" x14ac:dyDescent="0.2">
      <c r="A590" s="270" t="s">
        <v>83</v>
      </c>
      <c r="B590" s="157" t="s">
        <v>202</v>
      </c>
      <c r="C590" s="158" t="s">
        <v>203</v>
      </c>
      <c r="D590" s="160">
        <v>164</v>
      </c>
      <c r="E590" s="160">
        <v>18</v>
      </c>
      <c r="F590" s="160">
        <v>21</v>
      </c>
      <c r="G590" s="159"/>
      <c r="H590" s="159"/>
      <c r="I590" s="160">
        <v>203</v>
      </c>
      <c r="J590" s="161">
        <v>71337</v>
      </c>
      <c r="K590" s="161">
        <v>7830</v>
      </c>
      <c r="L590" s="161">
        <v>9135</v>
      </c>
      <c r="M590" s="159"/>
      <c r="N590" s="159"/>
      <c r="O590" s="161">
        <v>88302</v>
      </c>
    </row>
    <row r="591" spans="1:15" ht="11.25" customHeight="1" x14ac:dyDescent="0.2">
      <c r="A591" s="271"/>
      <c r="B591" s="157" t="s">
        <v>202</v>
      </c>
      <c r="C591" s="158" t="s">
        <v>204</v>
      </c>
      <c r="D591" s="160">
        <v>160</v>
      </c>
      <c r="E591" s="160">
        <v>14</v>
      </c>
      <c r="F591" s="160">
        <v>30</v>
      </c>
      <c r="G591" s="160">
        <v>3</v>
      </c>
      <c r="H591" s="159"/>
      <c r="I591" s="160">
        <v>207</v>
      </c>
      <c r="J591" s="161">
        <v>67509</v>
      </c>
      <c r="K591" s="161">
        <v>5907</v>
      </c>
      <c r="L591" s="161">
        <v>12658</v>
      </c>
      <c r="M591" s="161">
        <v>1266</v>
      </c>
      <c r="N591" s="159"/>
      <c r="O591" s="161">
        <v>87340</v>
      </c>
    </row>
    <row r="592" spans="1:15" ht="11.25" customHeight="1" x14ac:dyDescent="0.2">
      <c r="A592" s="271"/>
      <c r="B592" s="157" t="s">
        <v>205</v>
      </c>
      <c r="C592" s="158" t="s">
        <v>203</v>
      </c>
      <c r="D592" s="161">
        <v>1201</v>
      </c>
      <c r="E592" s="160">
        <v>122</v>
      </c>
      <c r="F592" s="160">
        <v>105</v>
      </c>
      <c r="G592" s="160">
        <v>20</v>
      </c>
      <c r="H592" s="160">
        <v>21</v>
      </c>
      <c r="I592" s="161">
        <v>1469</v>
      </c>
      <c r="J592" s="161">
        <v>519678</v>
      </c>
      <c r="K592" s="161">
        <v>52790</v>
      </c>
      <c r="L592" s="161">
        <v>45434</v>
      </c>
      <c r="M592" s="161">
        <v>8654</v>
      </c>
      <c r="N592" s="161">
        <v>9087</v>
      </c>
      <c r="O592" s="161">
        <v>635643</v>
      </c>
    </row>
    <row r="593" spans="1:15" ht="11.25" customHeight="1" x14ac:dyDescent="0.2">
      <c r="A593" s="271"/>
      <c r="B593" s="157" t="s">
        <v>205</v>
      </c>
      <c r="C593" s="158" t="s">
        <v>204</v>
      </c>
      <c r="D593" s="161">
        <v>1093</v>
      </c>
      <c r="E593" s="160">
        <v>97</v>
      </c>
      <c r="F593" s="160">
        <v>89</v>
      </c>
      <c r="G593" s="160">
        <v>14</v>
      </c>
      <c r="H593" s="160">
        <v>16</v>
      </c>
      <c r="I593" s="161">
        <v>1309</v>
      </c>
      <c r="J593" s="161">
        <v>461106</v>
      </c>
      <c r="K593" s="161">
        <v>40922</v>
      </c>
      <c r="L593" s="161">
        <v>37547</v>
      </c>
      <c r="M593" s="161">
        <v>5906</v>
      </c>
      <c r="N593" s="161">
        <v>6750</v>
      </c>
      <c r="O593" s="161">
        <v>552231</v>
      </c>
    </row>
    <row r="594" spans="1:15" ht="11.25" customHeight="1" x14ac:dyDescent="0.2">
      <c r="A594" s="271"/>
      <c r="B594" s="157" t="s">
        <v>206</v>
      </c>
      <c r="C594" s="158" t="s">
        <v>203</v>
      </c>
      <c r="D594" s="161">
        <v>3017</v>
      </c>
      <c r="E594" s="160">
        <v>421</v>
      </c>
      <c r="F594" s="160">
        <v>577</v>
      </c>
      <c r="G594" s="160">
        <v>42</v>
      </c>
      <c r="H594" s="160">
        <v>157</v>
      </c>
      <c r="I594" s="161">
        <v>4214</v>
      </c>
      <c r="J594" s="161">
        <v>856937</v>
      </c>
      <c r="K594" s="161">
        <v>119579</v>
      </c>
      <c r="L594" s="161">
        <v>163889</v>
      </c>
      <c r="M594" s="161">
        <v>11930</v>
      </c>
      <c r="N594" s="161">
        <v>44594</v>
      </c>
      <c r="O594" s="161">
        <v>1196929</v>
      </c>
    </row>
    <row r="595" spans="1:15" ht="11.25" customHeight="1" x14ac:dyDescent="0.2">
      <c r="A595" s="271"/>
      <c r="B595" s="157" t="s">
        <v>206</v>
      </c>
      <c r="C595" s="158" t="s">
        <v>204</v>
      </c>
      <c r="D595" s="161">
        <v>2888</v>
      </c>
      <c r="E595" s="160">
        <v>384</v>
      </c>
      <c r="F595" s="160">
        <v>491</v>
      </c>
      <c r="G595" s="160">
        <v>20</v>
      </c>
      <c r="H595" s="160">
        <v>171</v>
      </c>
      <c r="I595" s="161">
        <v>3954</v>
      </c>
      <c r="J595" s="161">
        <v>864417</v>
      </c>
      <c r="K595" s="161">
        <v>114936</v>
      </c>
      <c r="L595" s="161">
        <v>146963</v>
      </c>
      <c r="M595" s="161">
        <v>5986</v>
      </c>
      <c r="N595" s="161">
        <v>51183</v>
      </c>
      <c r="O595" s="161">
        <v>1183485</v>
      </c>
    </row>
    <row r="596" spans="1:15" ht="11.25" customHeight="1" x14ac:dyDescent="0.2">
      <c r="A596" s="271"/>
      <c r="B596" s="157" t="s">
        <v>207</v>
      </c>
      <c r="C596" s="158" t="s">
        <v>203</v>
      </c>
      <c r="D596" s="160">
        <v>383</v>
      </c>
      <c r="E596" s="160">
        <v>157</v>
      </c>
      <c r="F596" s="160">
        <v>98</v>
      </c>
      <c r="G596" s="160">
        <v>9</v>
      </c>
      <c r="H596" s="160">
        <v>16</v>
      </c>
      <c r="I596" s="160">
        <v>663</v>
      </c>
      <c r="J596" s="161">
        <v>37380</v>
      </c>
      <c r="K596" s="161">
        <v>15323</v>
      </c>
      <c r="L596" s="161">
        <v>9565</v>
      </c>
      <c r="M596" s="160">
        <v>878</v>
      </c>
      <c r="N596" s="161">
        <v>1562</v>
      </c>
      <c r="O596" s="161">
        <v>64708</v>
      </c>
    </row>
    <row r="597" spans="1:15" ht="11.25" customHeight="1" x14ac:dyDescent="0.2">
      <c r="A597" s="271"/>
      <c r="B597" s="157" t="s">
        <v>207</v>
      </c>
      <c r="C597" s="158" t="s">
        <v>204</v>
      </c>
      <c r="D597" s="160">
        <v>295</v>
      </c>
      <c r="E597" s="160">
        <v>70</v>
      </c>
      <c r="F597" s="160">
        <v>51</v>
      </c>
      <c r="G597" s="160">
        <v>3</v>
      </c>
      <c r="H597" s="160">
        <v>19</v>
      </c>
      <c r="I597" s="160">
        <v>438</v>
      </c>
      <c r="J597" s="161">
        <v>52426</v>
      </c>
      <c r="K597" s="161">
        <v>12440</v>
      </c>
      <c r="L597" s="161">
        <v>9063</v>
      </c>
      <c r="M597" s="160">
        <v>533</v>
      </c>
      <c r="N597" s="161">
        <v>3377</v>
      </c>
      <c r="O597" s="161">
        <v>77839</v>
      </c>
    </row>
    <row r="598" spans="1:15" ht="11.25" customHeight="1" x14ac:dyDescent="0.2">
      <c r="A598" s="271"/>
      <c r="B598" s="157" t="s">
        <v>208</v>
      </c>
      <c r="C598" s="158" t="s">
        <v>203</v>
      </c>
      <c r="D598" s="161">
        <v>7879</v>
      </c>
      <c r="E598" s="161">
        <v>1227</v>
      </c>
      <c r="F598" s="161">
        <v>1905</v>
      </c>
      <c r="G598" s="160">
        <v>115</v>
      </c>
      <c r="H598" s="160">
        <v>375</v>
      </c>
      <c r="I598" s="161">
        <v>11501</v>
      </c>
      <c r="J598" s="161">
        <v>704268</v>
      </c>
      <c r="K598" s="161">
        <v>109676</v>
      </c>
      <c r="L598" s="161">
        <v>170279</v>
      </c>
      <c r="M598" s="161">
        <v>10279</v>
      </c>
      <c r="N598" s="161">
        <v>33520</v>
      </c>
      <c r="O598" s="161">
        <v>1028022</v>
      </c>
    </row>
    <row r="599" spans="1:15" ht="11.25" customHeight="1" x14ac:dyDescent="0.2">
      <c r="A599" s="271"/>
      <c r="B599" s="157" t="s">
        <v>209</v>
      </c>
      <c r="C599" s="158" t="s">
        <v>204</v>
      </c>
      <c r="D599" s="161">
        <v>7311</v>
      </c>
      <c r="E599" s="161">
        <v>1244</v>
      </c>
      <c r="F599" s="161">
        <v>1709</v>
      </c>
      <c r="G599" s="160">
        <v>93</v>
      </c>
      <c r="H599" s="160">
        <v>390</v>
      </c>
      <c r="I599" s="161">
        <v>10747</v>
      </c>
      <c r="J599" s="161">
        <v>1304511</v>
      </c>
      <c r="K599" s="161">
        <v>221969</v>
      </c>
      <c r="L599" s="161">
        <v>304939</v>
      </c>
      <c r="M599" s="161">
        <v>16594</v>
      </c>
      <c r="N599" s="161">
        <v>69588</v>
      </c>
      <c r="O599" s="161">
        <v>1917601</v>
      </c>
    </row>
    <row r="600" spans="1:15" ht="11.25" customHeight="1" x14ac:dyDescent="0.2">
      <c r="A600" s="271"/>
      <c r="B600" s="157" t="s">
        <v>210</v>
      </c>
      <c r="C600" s="158" t="s">
        <v>203</v>
      </c>
      <c r="D600" s="161">
        <v>2143</v>
      </c>
      <c r="E600" s="160">
        <v>474</v>
      </c>
      <c r="F600" s="160">
        <v>702</v>
      </c>
      <c r="G600" s="160">
        <v>8</v>
      </c>
      <c r="H600" s="160">
        <v>143</v>
      </c>
      <c r="I600" s="161">
        <v>3470</v>
      </c>
      <c r="J600" s="161">
        <v>342493</v>
      </c>
      <c r="K600" s="161">
        <v>75754</v>
      </c>
      <c r="L600" s="161">
        <v>112193</v>
      </c>
      <c r="M600" s="161">
        <v>1279</v>
      </c>
      <c r="N600" s="161">
        <v>22854</v>
      </c>
      <c r="O600" s="161">
        <v>554573</v>
      </c>
    </row>
    <row r="601" spans="1:15" ht="11.25" customHeight="1" x14ac:dyDescent="0.2">
      <c r="A601" s="271"/>
      <c r="B601" s="157" t="s">
        <v>211</v>
      </c>
      <c r="C601" s="158" t="s">
        <v>204</v>
      </c>
      <c r="D601" s="161">
        <v>4683</v>
      </c>
      <c r="E601" s="160">
        <v>956</v>
      </c>
      <c r="F601" s="161">
        <v>1513</v>
      </c>
      <c r="G601" s="160">
        <v>17</v>
      </c>
      <c r="H601" s="160">
        <v>334</v>
      </c>
      <c r="I601" s="161">
        <v>7503</v>
      </c>
      <c r="J601" s="161">
        <v>926810</v>
      </c>
      <c r="K601" s="161">
        <v>189201</v>
      </c>
      <c r="L601" s="161">
        <v>299437</v>
      </c>
      <c r="M601" s="161">
        <v>3364</v>
      </c>
      <c r="N601" s="161">
        <v>66102</v>
      </c>
      <c r="O601" s="161">
        <v>1484914</v>
      </c>
    </row>
    <row r="602" spans="1:15" ht="11.25" customHeight="1" x14ac:dyDescent="0.2">
      <c r="A602" s="272"/>
      <c r="B602" s="273" t="s">
        <v>201</v>
      </c>
      <c r="C602" s="273"/>
      <c r="D602" s="161">
        <v>31217</v>
      </c>
      <c r="E602" s="161">
        <v>5184</v>
      </c>
      <c r="F602" s="161">
        <v>7291</v>
      </c>
      <c r="G602" s="160">
        <v>344</v>
      </c>
      <c r="H602" s="161">
        <v>1642</v>
      </c>
      <c r="I602" s="163">
        <v>45678</v>
      </c>
      <c r="J602" s="161">
        <v>6208872</v>
      </c>
      <c r="K602" s="161">
        <v>966327</v>
      </c>
      <c r="L602" s="161">
        <v>1321102</v>
      </c>
      <c r="M602" s="161">
        <v>66669</v>
      </c>
      <c r="N602" s="161">
        <v>308617</v>
      </c>
      <c r="O602" s="165">
        <v>8871587</v>
      </c>
    </row>
    <row r="603" spans="1:15" ht="11.25" customHeight="1" x14ac:dyDescent="0.2">
      <c r="A603" s="270" t="s">
        <v>84</v>
      </c>
      <c r="B603" s="157" t="s">
        <v>202</v>
      </c>
      <c r="C603" s="158" t="s">
        <v>203</v>
      </c>
      <c r="D603" s="160">
        <v>2</v>
      </c>
      <c r="E603" s="160">
        <v>20</v>
      </c>
      <c r="F603" s="160">
        <v>60</v>
      </c>
      <c r="G603" s="159"/>
      <c r="H603" s="160">
        <v>96</v>
      </c>
      <c r="I603" s="160">
        <v>178</v>
      </c>
      <c r="J603" s="160">
        <v>870</v>
      </c>
      <c r="K603" s="161">
        <v>8700</v>
      </c>
      <c r="L603" s="161">
        <v>26099</v>
      </c>
      <c r="M603" s="159"/>
      <c r="N603" s="161">
        <v>41758</v>
      </c>
      <c r="O603" s="161">
        <v>77427</v>
      </c>
    </row>
    <row r="604" spans="1:15" ht="11.25" customHeight="1" x14ac:dyDescent="0.2">
      <c r="A604" s="271"/>
      <c r="B604" s="157" t="s">
        <v>202</v>
      </c>
      <c r="C604" s="158" t="s">
        <v>204</v>
      </c>
      <c r="D604" s="160">
        <v>3</v>
      </c>
      <c r="E604" s="160">
        <v>17</v>
      </c>
      <c r="F604" s="160">
        <v>66</v>
      </c>
      <c r="G604" s="159"/>
      <c r="H604" s="160">
        <v>81</v>
      </c>
      <c r="I604" s="160">
        <v>167</v>
      </c>
      <c r="J604" s="161">
        <v>1266</v>
      </c>
      <c r="K604" s="161">
        <v>7173</v>
      </c>
      <c r="L604" s="161">
        <v>27847</v>
      </c>
      <c r="M604" s="159"/>
      <c r="N604" s="161">
        <v>34176</v>
      </c>
      <c r="O604" s="161">
        <v>70462</v>
      </c>
    </row>
    <row r="605" spans="1:15" ht="11.25" customHeight="1" x14ac:dyDescent="0.2">
      <c r="A605" s="271"/>
      <c r="B605" s="157" t="s">
        <v>205</v>
      </c>
      <c r="C605" s="158" t="s">
        <v>203</v>
      </c>
      <c r="D605" s="160">
        <v>35</v>
      </c>
      <c r="E605" s="160">
        <v>298</v>
      </c>
      <c r="F605" s="160">
        <v>220</v>
      </c>
      <c r="G605" s="160">
        <v>7</v>
      </c>
      <c r="H605" s="160">
        <v>709</v>
      </c>
      <c r="I605" s="161">
        <v>1269</v>
      </c>
      <c r="J605" s="161">
        <v>15145</v>
      </c>
      <c r="K605" s="161">
        <v>128946</v>
      </c>
      <c r="L605" s="161">
        <v>95195</v>
      </c>
      <c r="M605" s="161">
        <v>3029</v>
      </c>
      <c r="N605" s="161">
        <v>306787</v>
      </c>
      <c r="O605" s="161">
        <v>549102</v>
      </c>
    </row>
    <row r="606" spans="1:15" ht="11.25" customHeight="1" x14ac:dyDescent="0.2">
      <c r="A606" s="271"/>
      <c r="B606" s="157" t="s">
        <v>205</v>
      </c>
      <c r="C606" s="158" t="s">
        <v>204</v>
      </c>
      <c r="D606" s="160">
        <v>44</v>
      </c>
      <c r="E606" s="160">
        <v>279</v>
      </c>
      <c r="F606" s="160">
        <v>191</v>
      </c>
      <c r="G606" s="160">
        <v>4</v>
      </c>
      <c r="H606" s="160">
        <v>674</v>
      </c>
      <c r="I606" s="161">
        <v>1192</v>
      </c>
      <c r="J606" s="161">
        <v>18562</v>
      </c>
      <c r="K606" s="161">
        <v>117702</v>
      </c>
      <c r="L606" s="161">
        <v>80578</v>
      </c>
      <c r="M606" s="161">
        <v>1687</v>
      </c>
      <c r="N606" s="161">
        <v>284342</v>
      </c>
      <c r="O606" s="161">
        <v>502871</v>
      </c>
    </row>
    <row r="607" spans="1:15" ht="11.25" customHeight="1" x14ac:dyDescent="0.2">
      <c r="A607" s="271"/>
      <c r="B607" s="157" t="s">
        <v>206</v>
      </c>
      <c r="C607" s="158" t="s">
        <v>203</v>
      </c>
      <c r="D607" s="160">
        <v>40</v>
      </c>
      <c r="E607" s="160">
        <v>953</v>
      </c>
      <c r="F607" s="160">
        <v>376</v>
      </c>
      <c r="G607" s="160">
        <v>7</v>
      </c>
      <c r="H607" s="161">
        <v>2147</v>
      </c>
      <c r="I607" s="161">
        <v>3523</v>
      </c>
      <c r="J607" s="161">
        <v>11361</v>
      </c>
      <c r="K607" s="161">
        <v>270686</v>
      </c>
      <c r="L607" s="161">
        <v>106798</v>
      </c>
      <c r="M607" s="161">
        <v>1988</v>
      </c>
      <c r="N607" s="161">
        <v>609825</v>
      </c>
      <c r="O607" s="161">
        <v>1000658</v>
      </c>
    </row>
    <row r="608" spans="1:15" ht="11.25" customHeight="1" x14ac:dyDescent="0.2">
      <c r="A608" s="271"/>
      <c r="B608" s="157" t="s">
        <v>206</v>
      </c>
      <c r="C608" s="158" t="s">
        <v>204</v>
      </c>
      <c r="D608" s="160">
        <v>44</v>
      </c>
      <c r="E608" s="160">
        <v>865</v>
      </c>
      <c r="F608" s="160">
        <v>379</v>
      </c>
      <c r="G608" s="160">
        <v>10</v>
      </c>
      <c r="H608" s="161">
        <v>2038</v>
      </c>
      <c r="I608" s="161">
        <v>3336</v>
      </c>
      <c r="J608" s="161">
        <v>13170</v>
      </c>
      <c r="K608" s="161">
        <v>258906</v>
      </c>
      <c r="L608" s="161">
        <v>113440</v>
      </c>
      <c r="M608" s="161">
        <v>2993</v>
      </c>
      <c r="N608" s="161">
        <v>610000</v>
      </c>
      <c r="O608" s="161">
        <v>998509</v>
      </c>
    </row>
    <row r="609" spans="1:15" ht="11.25" customHeight="1" x14ac:dyDescent="0.2">
      <c r="A609" s="271"/>
      <c r="B609" s="157" t="s">
        <v>207</v>
      </c>
      <c r="C609" s="158" t="s">
        <v>203</v>
      </c>
      <c r="D609" s="160">
        <v>3</v>
      </c>
      <c r="E609" s="160">
        <v>164</v>
      </c>
      <c r="F609" s="160">
        <v>43</v>
      </c>
      <c r="G609" s="160">
        <v>2</v>
      </c>
      <c r="H609" s="160">
        <v>334</v>
      </c>
      <c r="I609" s="160">
        <v>546</v>
      </c>
      <c r="J609" s="160">
        <v>293</v>
      </c>
      <c r="K609" s="161">
        <v>16006</v>
      </c>
      <c r="L609" s="161">
        <v>4197</v>
      </c>
      <c r="M609" s="160">
        <v>195</v>
      </c>
      <c r="N609" s="161">
        <v>32598</v>
      </c>
      <c r="O609" s="161">
        <v>53289</v>
      </c>
    </row>
    <row r="610" spans="1:15" ht="11.25" customHeight="1" x14ac:dyDescent="0.2">
      <c r="A610" s="271"/>
      <c r="B610" s="157" t="s">
        <v>207</v>
      </c>
      <c r="C610" s="158" t="s">
        <v>204</v>
      </c>
      <c r="D610" s="160">
        <v>5</v>
      </c>
      <c r="E610" s="160">
        <v>102</v>
      </c>
      <c r="F610" s="160">
        <v>65</v>
      </c>
      <c r="G610" s="159"/>
      <c r="H610" s="160">
        <v>273</v>
      </c>
      <c r="I610" s="160">
        <v>445</v>
      </c>
      <c r="J610" s="160">
        <v>889</v>
      </c>
      <c r="K610" s="161">
        <v>18127</v>
      </c>
      <c r="L610" s="161">
        <v>11552</v>
      </c>
      <c r="M610" s="159"/>
      <c r="N610" s="161">
        <v>48516</v>
      </c>
      <c r="O610" s="161">
        <v>79084</v>
      </c>
    </row>
    <row r="611" spans="1:15" ht="11.25" customHeight="1" x14ac:dyDescent="0.2">
      <c r="A611" s="271"/>
      <c r="B611" s="157" t="s">
        <v>208</v>
      </c>
      <c r="C611" s="158" t="s">
        <v>203</v>
      </c>
      <c r="D611" s="160">
        <v>197</v>
      </c>
      <c r="E611" s="161">
        <v>2988</v>
      </c>
      <c r="F611" s="161">
        <v>1478</v>
      </c>
      <c r="G611" s="160">
        <v>50</v>
      </c>
      <c r="H611" s="161">
        <v>6793</v>
      </c>
      <c r="I611" s="161">
        <v>11506</v>
      </c>
      <c r="J611" s="161">
        <v>17609</v>
      </c>
      <c r="K611" s="161">
        <v>267084</v>
      </c>
      <c r="L611" s="161">
        <v>132112</v>
      </c>
      <c r="M611" s="161">
        <v>4469</v>
      </c>
      <c r="N611" s="161">
        <v>607195</v>
      </c>
      <c r="O611" s="161">
        <v>1028469</v>
      </c>
    </row>
    <row r="612" spans="1:15" ht="11.25" customHeight="1" x14ac:dyDescent="0.2">
      <c r="A612" s="271"/>
      <c r="B612" s="157" t="s">
        <v>209</v>
      </c>
      <c r="C612" s="158" t="s">
        <v>204</v>
      </c>
      <c r="D612" s="160">
        <v>168</v>
      </c>
      <c r="E612" s="161">
        <v>2598</v>
      </c>
      <c r="F612" s="161">
        <v>1454</v>
      </c>
      <c r="G612" s="160">
        <v>32</v>
      </c>
      <c r="H612" s="161">
        <v>5919</v>
      </c>
      <c r="I612" s="161">
        <v>10171</v>
      </c>
      <c r="J612" s="161">
        <v>29976</v>
      </c>
      <c r="K612" s="161">
        <v>463565</v>
      </c>
      <c r="L612" s="161">
        <v>259439</v>
      </c>
      <c r="M612" s="161">
        <v>5710</v>
      </c>
      <c r="N612" s="161">
        <v>1056135</v>
      </c>
      <c r="O612" s="161">
        <v>1814825</v>
      </c>
    </row>
    <row r="613" spans="1:15" ht="11.25" customHeight="1" x14ac:dyDescent="0.2">
      <c r="A613" s="271"/>
      <c r="B613" s="157" t="s">
        <v>210</v>
      </c>
      <c r="C613" s="158" t="s">
        <v>203</v>
      </c>
      <c r="D613" s="160">
        <v>29</v>
      </c>
      <c r="E613" s="160">
        <v>815</v>
      </c>
      <c r="F613" s="160">
        <v>313</v>
      </c>
      <c r="G613" s="160">
        <v>1</v>
      </c>
      <c r="H613" s="161">
        <v>1987</v>
      </c>
      <c r="I613" s="161">
        <v>3145</v>
      </c>
      <c r="J613" s="161">
        <v>4635</v>
      </c>
      <c r="K613" s="161">
        <v>130253</v>
      </c>
      <c r="L613" s="161">
        <v>50023</v>
      </c>
      <c r="M613" s="160">
        <v>160</v>
      </c>
      <c r="N613" s="161">
        <v>317561</v>
      </c>
      <c r="O613" s="161">
        <v>502632</v>
      </c>
    </row>
    <row r="614" spans="1:15" ht="11.25" customHeight="1" x14ac:dyDescent="0.2">
      <c r="A614" s="271"/>
      <c r="B614" s="157" t="s">
        <v>211</v>
      </c>
      <c r="C614" s="158" t="s">
        <v>204</v>
      </c>
      <c r="D614" s="160">
        <v>69</v>
      </c>
      <c r="E614" s="161">
        <v>1918</v>
      </c>
      <c r="F614" s="160">
        <v>827</v>
      </c>
      <c r="G614" s="160">
        <v>4</v>
      </c>
      <c r="H614" s="161">
        <v>4701</v>
      </c>
      <c r="I614" s="161">
        <v>7519</v>
      </c>
      <c r="J614" s="161">
        <v>13656</v>
      </c>
      <c r="K614" s="161">
        <v>379590</v>
      </c>
      <c r="L614" s="161">
        <v>163671</v>
      </c>
      <c r="M614" s="160">
        <v>792</v>
      </c>
      <c r="N614" s="161">
        <v>930372</v>
      </c>
      <c r="O614" s="161">
        <v>1488081</v>
      </c>
    </row>
    <row r="615" spans="1:15" ht="11.25" customHeight="1" x14ac:dyDescent="0.2">
      <c r="A615" s="272"/>
      <c r="B615" s="273" t="s">
        <v>201</v>
      </c>
      <c r="C615" s="273"/>
      <c r="D615" s="160">
        <v>639</v>
      </c>
      <c r="E615" s="161">
        <v>11017</v>
      </c>
      <c r="F615" s="161">
        <v>5472</v>
      </c>
      <c r="G615" s="160">
        <v>117</v>
      </c>
      <c r="H615" s="161">
        <v>25752</v>
      </c>
      <c r="I615" s="163">
        <v>42997</v>
      </c>
      <c r="J615" s="161">
        <v>127432</v>
      </c>
      <c r="K615" s="161">
        <v>2066738</v>
      </c>
      <c r="L615" s="161">
        <v>1070951</v>
      </c>
      <c r="M615" s="161">
        <v>21023</v>
      </c>
      <c r="N615" s="161">
        <v>4879265</v>
      </c>
      <c r="O615" s="165">
        <v>8165409</v>
      </c>
    </row>
    <row r="616" spans="1:15" ht="11.25" customHeight="1" x14ac:dyDescent="0.2">
      <c r="A616" s="270" t="s">
        <v>85</v>
      </c>
      <c r="B616" s="157" t="s">
        <v>202</v>
      </c>
      <c r="C616" s="158" t="s">
        <v>203</v>
      </c>
      <c r="D616" s="159"/>
      <c r="E616" s="159"/>
      <c r="F616" s="160">
        <v>80</v>
      </c>
      <c r="G616" s="160">
        <v>1</v>
      </c>
      <c r="H616" s="160">
        <v>35</v>
      </c>
      <c r="I616" s="160">
        <v>116</v>
      </c>
      <c r="J616" s="159"/>
      <c r="K616" s="159"/>
      <c r="L616" s="161">
        <v>34799</v>
      </c>
      <c r="M616" s="160">
        <v>435</v>
      </c>
      <c r="N616" s="161">
        <v>15224</v>
      </c>
      <c r="O616" s="161">
        <v>50458</v>
      </c>
    </row>
    <row r="617" spans="1:15" ht="11.25" customHeight="1" x14ac:dyDescent="0.2">
      <c r="A617" s="271"/>
      <c r="B617" s="157" t="s">
        <v>202</v>
      </c>
      <c r="C617" s="158" t="s">
        <v>204</v>
      </c>
      <c r="D617" s="160">
        <v>2</v>
      </c>
      <c r="E617" s="160">
        <v>2</v>
      </c>
      <c r="F617" s="160">
        <v>76</v>
      </c>
      <c r="G617" s="159"/>
      <c r="H617" s="160">
        <v>23</v>
      </c>
      <c r="I617" s="160">
        <v>103</v>
      </c>
      <c r="J617" s="160">
        <v>844</v>
      </c>
      <c r="K617" s="160">
        <v>844</v>
      </c>
      <c r="L617" s="161">
        <v>32067</v>
      </c>
      <c r="M617" s="159"/>
      <c r="N617" s="161">
        <v>9704</v>
      </c>
      <c r="O617" s="161">
        <v>43459</v>
      </c>
    </row>
    <row r="618" spans="1:15" ht="11.25" customHeight="1" x14ac:dyDescent="0.2">
      <c r="A618" s="271"/>
      <c r="B618" s="157" t="s">
        <v>205</v>
      </c>
      <c r="C618" s="158" t="s">
        <v>203</v>
      </c>
      <c r="D618" s="160">
        <v>16</v>
      </c>
      <c r="E618" s="160">
        <v>11</v>
      </c>
      <c r="F618" s="160">
        <v>442</v>
      </c>
      <c r="G618" s="160">
        <v>10</v>
      </c>
      <c r="H618" s="160">
        <v>167</v>
      </c>
      <c r="I618" s="160">
        <v>646</v>
      </c>
      <c r="J618" s="161">
        <v>6923</v>
      </c>
      <c r="K618" s="161">
        <v>4760</v>
      </c>
      <c r="L618" s="161">
        <v>191255</v>
      </c>
      <c r="M618" s="161">
        <v>4327</v>
      </c>
      <c r="N618" s="161">
        <v>72262</v>
      </c>
      <c r="O618" s="161">
        <v>279527</v>
      </c>
    </row>
    <row r="619" spans="1:15" ht="11.25" customHeight="1" x14ac:dyDescent="0.2">
      <c r="A619" s="271"/>
      <c r="B619" s="157" t="s">
        <v>205</v>
      </c>
      <c r="C619" s="158" t="s">
        <v>204</v>
      </c>
      <c r="D619" s="160">
        <v>16</v>
      </c>
      <c r="E619" s="160">
        <v>16</v>
      </c>
      <c r="F619" s="160">
        <v>416</v>
      </c>
      <c r="G619" s="160">
        <v>7</v>
      </c>
      <c r="H619" s="160">
        <v>142</v>
      </c>
      <c r="I619" s="160">
        <v>597</v>
      </c>
      <c r="J619" s="161">
        <v>6750</v>
      </c>
      <c r="K619" s="161">
        <v>6750</v>
      </c>
      <c r="L619" s="161">
        <v>175499</v>
      </c>
      <c r="M619" s="161">
        <v>2953</v>
      </c>
      <c r="N619" s="161">
        <v>59906</v>
      </c>
      <c r="O619" s="161">
        <v>251858</v>
      </c>
    </row>
    <row r="620" spans="1:15" ht="11.25" customHeight="1" x14ac:dyDescent="0.2">
      <c r="A620" s="271"/>
      <c r="B620" s="157" t="s">
        <v>206</v>
      </c>
      <c r="C620" s="158" t="s">
        <v>203</v>
      </c>
      <c r="D620" s="160">
        <v>16</v>
      </c>
      <c r="E620" s="160">
        <v>16</v>
      </c>
      <c r="F620" s="161">
        <v>1313</v>
      </c>
      <c r="G620" s="160">
        <v>17</v>
      </c>
      <c r="H620" s="160">
        <v>640</v>
      </c>
      <c r="I620" s="161">
        <v>2002</v>
      </c>
      <c r="J620" s="161">
        <v>4545</v>
      </c>
      <c r="K620" s="161">
        <v>4545</v>
      </c>
      <c r="L620" s="161">
        <v>372939</v>
      </c>
      <c r="M620" s="161">
        <v>4829</v>
      </c>
      <c r="N620" s="161">
        <v>181783</v>
      </c>
      <c r="O620" s="161">
        <v>568641</v>
      </c>
    </row>
    <row r="621" spans="1:15" ht="11.25" customHeight="1" x14ac:dyDescent="0.2">
      <c r="A621" s="271"/>
      <c r="B621" s="157" t="s">
        <v>206</v>
      </c>
      <c r="C621" s="158" t="s">
        <v>204</v>
      </c>
      <c r="D621" s="160">
        <v>10</v>
      </c>
      <c r="E621" s="160">
        <v>13</v>
      </c>
      <c r="F621" s="161">
        <v>1180</v>
      </c>
      <c r="G621" s="160">
        <v>14</v>
      </c>
      <c r="H621" s="160">
        <v>548</v>
      </c>
      <c r="I621" s="161">
        <v>1765</v>
      </c>
      <c r="J621" s="161">
        <v>2993</v>
      </c>
      <c r="K621" s="161">
        <v>3891</v>
      </c>
      <c r="L621" s="161">
        <v>353190</v>
      </c>
      <c r="M621" s="161">
        <v>4190</v>
      </c>
      <c r="N621" s="161">
        <v>164024</v>
      </c>
      <c r="O621" s="161">
        <v>528288</v>
      </c>
    </row>
    <row r="622" spans="1:15" ht="11.25" customHeight="1" x14ac:dyDescent="0.2">
      <c r="A622" s="271"/>
      <c r="B622" s="157" t="s">
        <v>207</v>
      </c>
      <c r="C622" s="158" t="s">
        <v>203</v>
      </c>
      <c r="D622" s="160">
        <v>4</v>
      </c>
      <c r="E622" s="160">
        <v>1</v>
      </c>
      <c r="F622" s="160">
        <v>242</v>
      </c>
      <c r="G622" s="160">
        <v>3</v>
      </c>
      <c r="H622" s="160">
        <v>104</v>
      </c>
      <c r="I622" s="160">
        <v>354</v>
      </c>
      <c r="J622" s="160">
        <v>390</v>
      </c>
      <c r="K622" s="160">
        <v>98</v>
      </c>
      <c r="L622" s="161">
        <v>23619</v>
      </c>
      <c r="M622" s="160">
        <v>293</v>
      </c>
      <c r="N622" s="161">
        <v>10150</v>
      </c>
      <c r="O622" s="161">
        <v>34550</v>
      </c>
    </row>
    <row r="623" spans="1:15" ht="11.25" customHeight="1" x14ac:dyDescent="0.2">
      <c r="A623" s="271"/>
      <c r="B623" s="157" t="s">
        <v>207</v>
      </c>
      <c r="C623" s="158" t="s">
        <v>204</v>
      </c>
      <c r="D623" s="160">
        <v>1</v>
      </c>
      <c r="E623" s="160">
        <v>2</v>
      </c>
      <c r="F623" s="160">
        <v>131</v>
      </c>
      <c r="G623" s="160">
        <v>2</v>
      </c>
      <c r="H623" s="160">
        <v>65</v>
      </c>
      <c r="I623" s="160">
        <v>201</v>
      </c>
      <c r="J623" s="160">
        <v>178</v>
      </c>
      <c r="K623" s="160">
        <v>355</v>
      </c>
      <c r="L623" s="161">
        <v>23281</v>
      </c>
      <c r="M623" s="160">
        <v>355</v>
      </c>
      <c r="N623" s="161">
        <v>11552</v>
      </c>
      <c r="O623" s="161">
        <v>35721</v>
      </c>
    </row>
    <row r="624" spans="1:15" ht="11.25" customHeight="1" x14ac:dyDescent="0.2">
      <c r="A624" s="271"/>
      <c r="B624" s="157" t="s">
        <v>208</v>
      </c>
      <c r="C624" s="158" t="s">
        <v>203</v>
      </c>
      <c r="D624" s="160">
        <v>96</v>
      </c>
      <c r="E624" s="160">
        <v>82</v>
      </c>
      <c r="F624" s="161">
        <v>4515</v>
      </c>
      <c r="G624" s="160">
        <v>29</v>
      </c>
      <c r="H624" s="161">
        <v>1564</v>
      </c>
      <c r="I624" s="161">
        <v>6286</v>
      </c>
      <c r="J624" s="161">
        <v>8581</v>
      </c>
      <c r="K624" s="161">
        <v>7330</v>
      </c>
      <c r="L624" s="161">
        <v>403575</v>
      </c>
      <c r="M624" s="161">
        <v>2592</v>
      </c>
      <c r="N624" s="161">
        <v>139799</v>
      </c>
      <c r="O624" s="161">
        <v>561877</v>
      </c>
    </row>
    <row r="625" spans="1:15" ht="11.25" customHeight="1" x14ac:dyDescent="0.2">
      <c r="A625" s="271"/>
      <c r="B625" s="157" t="s">
        <v>209</v>
      </c>
      <c r="C625" s="158" t="s">
        <v>204</v>
      </c>
      <c r="D625" s="160">
        <v>68</v>
      </c>
      <c r="E625" s="160">
        <v>43</v>
      </c>
      <c r="F625" s="161">
        <v>3555</v>
      </c>
      <c r="G625" s="160">
        <v>22</v>
      </c>
      <c r="H625" s="161">
        <v>1182</v>
      </c>
      <c r="I625" s="161">
        <v>4870</v>
      </c>
      <c r="J625" s="161">
        <v>12133</v>
      </c>
      <c r="K625" s="161">
        <v>7673</v>
      </c>
      <c r="L625" s="161">
        <v>634323</v>
      </c>
      <c r="M625" s="161">
        <v>3925</v>
      </c>
      <c r="N625" s="161">
        <v>210906</v>
      </c>
      <c r="O625" s="161">
        <v>868960</v>
      </c>
    </row>
    <row r="626" spans="1:15" ht="11.25" customHeight="1" x14ac:dyDescent="0.2">
      <c r="A626" s="271"/>
      <c r="B626" s="157" t="s">
        <v>210</v>
      </c>
      <c r="C626" s="158" t="s">
        <v>203</v>
      </c>
      <c r="D626" s="160">
        <v>5</v>
      </c>
      <c r="E626" s="160">
        <v>4</v>
      </c>
      <c r="F626" s="161">
        <v>1383</v>
      </c>
      <c r="G626" s="160">
        <v>1</v>
      </c>
      <c r="H626" s="160">
        <v>487</v>
      </c>
      <c r="I626" s="161">
        <v>1880</v>
      </c>
      <c r="J626" s="160">
        <v>799</v>
      </c>
      <c r="K626" s="160">
        <v>639</v>
      </c>
      <c r="L626" s="161">
        <v>221030</v>
      </c>
      <c r="M626" s="160">
        <v>160</v>
      </c>
      <c r="N626" s="161">
        <v>77832</v>
      </c>
      <c r="O626" s="161">
        <v>300460</v>
      </c>
    </row>
    <row r="627" spans="1:15" ht="11.25" customHeight="1" x14ac:dyDescent="0.2">
      <c r="A627" s="271"/>
      <c r="B627" s="157" t="s">
        <v>211</v>
      </c>
      <c r="C627" s="158" t="s">
        <v>204</v>
      </c>
      <c r="D627" s="160">
        <v>14</v>
      </c>
      <c r="E627" s="160">
        <v>7</v>
      </c>
      <c r="F627" s="161">
        <v>2974</v>
      </c>
      <c r="G627" s="160">
        <v>6</v>
      </c>
      <c r="H627" s="160">
        <v>960</v>
      </c>
      <c r="I627" s="161">
        <v>3961</v>
      </c>
      <c r="J627" s="161">
        <v>2771</v>
      </c>
      <c r="K627" s="161">
        <v>1385</v>
      </c>
      <c r="L627" s="161">
        <v>588583</v>
      </c>
      <c r="M627" s="161">
        <v>1187</v>
      </c>
      <c r="N627" s="161">
        <v>189993</v>
      </c>
      <c r="O627" s="161">
        <v>783919</v>
      </c>
    </row>
    <row r="628" spans="1:15" ht="11.25" customHeight="1" x14ac:dyDescent="0.2">
      <c r="A628" s="272"/>
      <c r="B628" s="273" t="s">
        <v>201</v>
      </c>
      <c r="C628" s="273"/>
      <c r="D628" s="160">
        <v>248</v>
      </c>
      <c r="E628" s="160">
        <v>197</v>
      </c>
      <c r="F628" s="161">
        <v>16307</v>
      </c>
      <c r="G628" s="160">
        <v>112</v>
      </c>
      <c r="H628" s="161">
        <v>5917</v>
      </c>
      <c r="I628" s="163">
        <v>22781</v>
      </c>
      <c r="J628" s="161">
        <v>46907</v>
      </c>
      <c r="K628" s="161">
        <v>38270</v>
      </c>
      <c r="L628" s="161">
        <v>3054160</v>
      </c>
      <c r="M628" s="161">
        <v>25246</v>
      </c>
      <c r="N628" s="161">
        <v>1143135</v>
      </c>
      <c r="O628" s="165">
        <v>4307718</v>
      </c>
    </row>
    <row r="629" spans="1:15" ht="11.25" customHeight="1" x14ac:dyDescent="0.2">
      <c r="A629" s="270" t="s">
        <v>86</v>
      </c>
      <c r="B629" s="157" t="s">
        <v>202</v>
      </c>
      <c r="C629" s="158" t="s">
        <v>203</v>
      </c>
      <c r="D629" s="160">
        <v>45</v>
      </c>
      <c r="E629" s="160">
        <v>3</v>
      </c>
      <c r="F629" s="160">
        <v>1</v>
      </c>
      <c r="G629" s="160">
        <v>2</v>
      </c>
      <c r="H629" s="160">
        <v>61</v>
      </c>
      <c r="I629" s="160">
        <v>112</v>
      </c>
      <c r="J629" s="161">
        <v>19574</v>
      </c>
      <c r="K629" s="161">
        <v>1305</v>
      </c>
      <c r="L629" s="160">
        <v>435</v>
      </c>
      <c r="M629" s="160">
        <v>870</v>
      </c>
      <c r="N629" s="161">
        <v>26534</v>
      </c>
      <c r="O629" s="161">
        <v>48718</v>
      </c>
    </row>
    <row r="630" spans="1:15" ht="11.25" customHeight="1" x14ac:dyDescent="0.2">
      <c r="A630" s="271"/>
      <c r="B630" s="157" t="s">
        <v>202</v>
      </c>
      <c r="C630" s="158" t="s">
        <v>204</v>
      </c>
      <c r="D630" s="160">
        <v>44</v>
      </c>
      <c r="E630" s="160">
        <v>4</v>
      </c>
      <c r="F630" s="160">
        <v>6</v>
      </c>
      <c r="G630" s="160">
        <v>1</v>
      </c>
      <c r="H630" s="160">
        <v>57</v>
      </c>
      <c r="I630" s="160">
        <v>112</v>
      </c>
      <c r="J630" s="161">
        <v>18565</v>
      </c>
      <c r="K630" s="161">
        <v>1688</v>
      </c>
      <c r="L630" s="161">
        <v>2532</v>
      </c>
      <c r="M630" s="160">
        <v>422</v>
      </c>
      <c r="N630" s="161">
        <v>24050</v>
      </c>
      <c r="O630" s="161">
        <v>47257</v>
      </c>
    </row>
    <row r="631" spans="1:15" ht="11.25" customHeight="1" x14ac:dyDescent="0.2">
      <c r="A631" s="271"/>
      <c r="B631" s="157" t="s">
        <v>205</v>
      </c>
      <c r="C631" s="158" t="s">
        <v>203</v>
      </c>
      <c r="D631" s="160">
        <v>43</v>
      </c>
      <c r="E631" s="160">
        <v>55</v>
      </c>
      <c r="F631" s="160">
        <v>19</v>
      </c>
      <c r="G631" s="160">
        <v>12</v>
      </c>
      <c r="H631" s="160">
        <v>703</v>
      </c>
      <c r="I631" s="160">
        <v>832</v>
      </c>
      <c r="J631" s="161">
        <v>18606</v>
      </c>
      <c r="K631" s="161">
        <v>23799</v>
      </c>
      <c r="L631" s="161">
        <v>8221</v>
      </c>
      <c r="M631" s="161">
        <v>5192</v>
      </c>
      <c r="N631" s="161">
        <v>304191</v>
      </c>
      <c r="O631" s="161">
        <v>360009</v>
      </c>
    </row>
    <row r="632" spans="1:15" ht="11.25" customHeight="1" x14ac:dyDescent="0.2">
      <c r="A632" s="271"/>
      <c r="B632" s="157" t="s">
        <v>205</v>
      </c>
      <c r="C632" s="158" t="s">
        <v>204</v>
      </c>
      <c r="D632" s="160">
        <v>25</v>
      </c>
      <c r="E632" s="160">
        <v>32</v>
      </c>
      <c r="F632" s="160">
        <v>29</v>
      </c>
      <c r="G632" s="160">
        <v>10</v>
      </c>
      <c r="H632" s="160">
        <v>656</v>
      </c>
      <c r="I632" s="160">
        <v>752</v>
      </c>
      <c r="J632" s="161">
        <v>10547</v>
      </c>
      <c r="K632" s="161">
        <v>13500</v>
      </c>
      <c r="L632" s="161">
        <v>12234</v>
      </c>
      <c r="M632" s="161">
        <v>4219</v>
      </c>
      <c r="N632" s="161">
        <v>276748</v>
      </c>
      <c r="O632" s="161">
        <v>317248</v>
      </c>
    </row>
    <row r="633" spans="1:15" ht="11.25" customHeight="1" x14ac:dyDescent="0.2">
      <c r="A633" s="271"/>
      <c r="B633" s="157" t="s">
        <v>206</v>
      </c>
      <c r="C633" s="158" t="s">
        <v>203</v>
      </c>
      <c r="D633" s="160">
        <v>60</v>
      </c>
      <c r="E633" s="160">
        <v>198</v>
      </c>
      <c r="F633" s="160">
        <v>37</v>
      </c>
      <c r="G633" s="160">
        <v>12</v>
      </c>
      <c r="H633" s="161">
        <v>2052</v>
      </c>
      <c r="I633" s="161">
        <v>2359</v>
      </c>
      <c r="J633" s="161">
        <v>17042</v>
      </c>
      <c r="K633" s="161">
        <v>56239</v>
      </c>
      <c r="L633" s="161">
        <v>10509</v>
      </c>
      <c r="M633" s="161">
        <v>3408</v>
      </c>
      <c r="N633" s="161">
        <v>582842</v>
      </c>
      <c r="O633" s="161">
        <v>670040</v>
      </c>
    </row>
    <row r="634" spans="1:15" ht="11.25" customHeight="1" x14ac:dyDescent="0.2">
      <c r="A634" s="271"/>
      <c r="B634" s="157" t="s">
        <v>206</v>
      </c>
      <c r="C634" s="158" t="s">
        <v>204</v>
      </c>
      <c r="D634" s="160">
        <v>63</v>
      </c>
      <c r="E634" s="160">
        <v>218</v>
      </c>
      <c r="F634" s="160">
        <v>44</v>
      </c>
      <c r="G634" s="160">
        <v>6</v>
      </c>
      <c r="H634" s="161">
        <v>2001</v>
      </c>
      <c r="I634" s="161">
        <v>2332</v>
      </c>
      <c r="J634" s="161">
        <v>18857</v>
      </c>
      <c r="K634" s="161">
        <v>65250</v>
      </c>
      <c r="L634" s="161">
        <v>13170</v>
      </c>
      <c r="M634" s="161">
        <v>1796</v>
      </c>
      <c r="N634" s="161">
        <v>598926</v>
      </c>
      <c r="O634" s="161">
        <v>697999</v>
      </c>
    </row>
    <row r="635" spans="1:15" ht="11.25" customHeight="1" x14ac:dyDescent="0.2">
      <c r="A635" s="271"/>
      <c r="B635" s="157" t="s">
        <v>207</v>
      </c>
      <c r="C635" s="158" t="s">
        <v>203</v>
      </c>
      <c r="D635" s="160">
        <v>6</v>
      </c>
      <c r="E635" s="160">
        <v>20</v>
      </c>
      <c r="F635" s="160">
        <v>5</v>
      </c>
      <c r="G635" s="159"/>
      <c r="H635" s="160">
        <v>315</v>
      </c>
      <c r="I635" s="160">
        <v>346</v>
      </c>
      <c r="J635" s="160">
        <v>586</v>
      </c>
      <c r="K635" s="161">
        <v>1952</v>
      </c>
      <c r="L635" s="160">
        <v>488</v>
      </c>
      <c r="M635" s="159"/>
      <c r="N635" s="161">
        <v>30744</v>
      </c>
      <c r="O635" s="161">
        <v>33770</v>
      </c>
    </row>
    <row r="636" spans="1:15" ht="11.25" customHeight="1" x14ac:dyDescent="0.2">
      <c r="A636" s="271"/>
      <c r="B636" s="157" t="s">
        <v>207</v>
      </c>
      <c r="C636" s="158" t="s">
        <v>204</v>
      </c>
      <c r="D636" s="160">
        <v>8</v>
      </c>
      <c r="E636" s="160">
        <v>20</v>
      </c>
      <c r="F636" s="160">
        <v>4</v>
      </c>
      <c r="G636" s="160">
        <v>2</v>
      </c>
      <c r="H636" s="160">
        <v>246</v>
      </c>
      <c r="I636" s="160">
        <v>280</v>
      </c>
      <c r="J636" s="161">
        <v>1422</v>
      </c>
      <c r="K636" s="161">
        <v>3554</v>
      </c>
      <c r="L636" s="160">
        <v>711</v>
      </c>
      <c r="M636" s="160">
        <v>355</v>
      </c>
      <c r="N636" s="161">
        <v>43718</v>
      </c>
      <c r="O636" s="161">
        <v>49760</v>
      </c>
    </row>
    <row r="637" spans="1:15" ht="11.25" customHeight="1" x14ac:dyDescent="0.2">
      <c r="A637" s="271"/>
      <c r="B637" s="157" t="s">
        <v>208</v>
      </c>
      <c r="C637" s="158" t="s">
        <v>203</v>
      </c>
      <c r="D637" s="160">
        <v>155</v>
      </c>
      <c r="E637" s="160">
        <v>448</v>
      </c>
      <c r="F637" s="160">
        <v>141</v>
      </c>
      <c r="G637" s="160">
        <v>23</v>
      </c>
      <c r="H637" s="161">
        <v>5641</v>
      </c>
      <c r="I637" s="161">
        <v>6408</v>
      </c>
      <c r="J637" s="161">
        <v>13855</v>
      </c>
      <c r="K637" s="161">
        <v>40045</v>
      </c>
      <c r="L637" s="161">
        <v>12603</v>
      </c>
      <c r="M637" s="161">
        <v>2056</v>
      </c>
      <c r="N637" s="161">
        <v>504223</v>
      </c>
      <c r="O637" s="161">
        <v>572782</v>
      </c>
    </row>
    <row r="638" spans="1:15" ht="11.25" customHeight="1" x14ac:dyDescent="0.2">
      <c r="A638" s="271"/>
      <c r="B638" s="157" t="s">
        <v>209</v>
      </c>
      <c r="C638" s="158" t="s">
        <v>204</v>
      </c>
      <c r="D638" s="160">
        <v>197</v>
      </c>
      <c r="E638" s="160">
        <v>544</v>
      </c>
      <c r="F638" s="160">
        <v>108</v>
      </c>
      <c r="G638" s="160">
        <v>27</v>
      </c>
      <c r="H638" s="161">
        <v>5446</v>
      </c>
      <c r="I638" s="161">
        <v>6322</v>
      </c>
      <c r="J638" s="161">
        <v>35151</v>
      </c>
      <c r="K638" s="161">
        <v>97067</v>
      </c>
      <c r="L638" s="161">
        <v>19271</v>
      </c>
      <c r="M638" s="161">
        <v>4818</v>
      </c>
      <c r="N638" s="161">
        <v>971737</v>
      </c>
      <c r="O638" s="161">
        <v>1128044</v>
      </c>
    </row>
    <row r="639" spans="1:15" ht="11.25" customHeight="1" x14ac:dyDescent="0.2">
      <c r="A639" s="271"/>
      <c r="B639" s="157" t="s">
        <v>210</v>
      </c>
      <c r="C639" s="158" t="s">
        <v>203</v>
      </c>
      <c r="D639" s="160">
        <v>26</v>
      </c>
      <c r="E639" s="160">
        <v>194</v>
      </c>
      <c r="F639" s="160">
        <v>15</v>
      </c>
      <c r="G639" s="160">
        <v>2</v>
      </c>
      <c r="H639" s="161">
        <v>1723</v>
      </c>
      <c r="I639" s="161">
        <v>1960</v>
      </c>
      <c r="J639" s="161">
        <v>4155</v>
      </c>
      <c r="K639" s="161">
        <v>31005</v>
      </c>
      <c r="L639" s="161">
        <v>2397</v>
      </c>
      <c r="M639" s="160">
        <v>320</v>
      </c>
      <c r="N639" s="161">
        <v>275369</v>
      </c>
      <c r="O639" s="161">
        <v>313246</v>
      </c>
    </row>
    <row r="640" spans="1:15" ht="11.25" customHeight="1" x14ac:dyDescent="0.2">
      <c r="A640" s="271"/>
      <c r="B640" s="157" t="s">
        <v>211</v>
      </c>
      <c r="C640" s="158" t="s">
        <v>204</v>
      </c>
      <c r="D640" s="160">
        <v>56</v>
      </c>
      <c r="E640" s="160">
        <v>425</v>
      </c>
      <c r="F640" s="160">
        <v>22</v>
      </c>
      <c r="G640" s="160">
        <v>5</v>
      </c>
      <c r="H640" s="161">
        <v>4112</v>
      </c>
      <c r="I640" s="161">
        <v>4620</v>
      </c>
      <c r="J640" s="161">
        <v>11083</v>
      </c>
      <c r="K640" s="161">
        <v>84112</v>
      </c>
      <c r="L640" s="161">
        <v>4354</v>
      </c>
      <c r="M640" s="160">
        <v>990</v>
      </c>
      <c r="N640" s="161">
        <v>813804</v>
      </c>
      <c r="O640" s="161">
        <v>914343</v>
      </c>
    </row>
    <row r="641" spans="1:15" ht="11.25" customHeight="1" x14ac:dyDescent="0.2">
      <c r="A641" s="272"/>
      <c r="B641" s="273" t="s">
        <v>201</v>
      </c>
      <c r="C641" s="273"/>
      <c r="D641" s="160">
        <v>728</v>
      </c>
      <c r="E641" s="161">
        <v>2161</v>
      </c>
      <c r="F641" s="160">
        <v>431</v>
      </c>
      <c r="G641" s="160">
        <v>102</v>
      </c>
      <c r="H641" s="161">
        <v>23013</v>
      </c>
      <c r="I641" s="163">
        <v>26435</v>
      </c>
      <c r="J641" s="161">
        <v>169443</v>
      </c>
      <c r="K641" s="161">
        <v>419516</v>
      </c>
      <c r="L641" s="161">
        <v>86925</v>
      </c>
      <c r="M641" s="161">
        <v>24446</v>
      </c>
      <c r="N641" s="161">
        <v>4452886</v>
      </c>
      <c r="O641" s="165">
        <v>5153216</v>
      </c>
    </row>
    <row r="642" spans="1:15" ht="11.25" customHeight="1" x14ac:dyDescent="0.2">
      <c r="A642" s="270" t="s">
        <v>87</v>
      </c>
      <c r="B642" s="157" t="s">
        <v>202</v>
      </c>
      <c r="C642" s="158" t="s">
        <v>203</v>
      </c>
      <c r="D642" s="159"/>
      <c r="E642" s="160">
        <v>1</v>
      </c>
      <c r="F642" s="160">
        <v>55</v>
      </c>
      <c r="G642" s="160">
        <v>7</v>
      </c>
      <c r="H642" s="159"/>
      <c r="I642" s="160">
        <v>63</v>
      </c>
      <c r="J642" s="159"/>
      <c r="K642" s="160">
        <v>443</v>
      </c>
      <c r="L642" s="161">
        <v>24355</v>
      </c>
      <c r="M642" s="161">
        <v>3100</v>
      </c>
      <c r="N642" s="159"/>
      <c r="O642" s="161">
        <v>27898</v>
      </c>
    </row>
    <row r="643" spans="1:15" ht="11.25" customHeight="1" x14ac:dyDescent="0.2">
      <c r="A643" s="271"/>
      <c r="B643" s="157" t="s">
        <v>202</v>
      </c>
      <c r="C643" s="158" t="s">
        <v>204</v>
      </c>
      <c r="D643" s="160">
        <v>2</v>
      </c>
      <c r="E643" s="159"/>
      <c r="F643" s="160">
        <v>50</v>
      </c>
      <c r="G643" s="160">
        <v>9</v>
      </c>
      <c r="H643" s="159"/>
      <c r="I643" s="160">
        <v>61</v>
      </c>
      <c r="J643" s="160">
        <v>859</v>
      </c>
      <c r="K643" s="159"/>
      <c r="L643" s="161">
        <v>21476</v>
      </c>
      <c r="M643" s="161">
        <v>3866</v>
      </c>
      <c r="N643" s="159"/>
      <c r="O643" s="161">
        <v>26201</v>
      </c>
    </row>
    <row r="644" spans="1:15" ht="11.25" customHeight="1" x14ac:dyDescent="0.2">
      <c r="A644" s="271"/>
      <c r="B644" s="157" t="s">
        <v>205</v>
      </c>
      <c r="C644" s="158" t="s">
        <v>203</v>
      </c>
      <c r="D644" s="160">
        <v>16</v>
      </c>
      <c r="E644" s="160">
        <v>9</v>
      </c>
      <c r="F644" s="160">
        <v>282</v>
      </c>
      <c r="G644" s="160">
        <v>161</v>
      </c>
      <c r="H644" s="159"/>
      <c r="I644" s="160">
        <v>468</v>
      </c>
      <c r="J644" s="161">
        <v>7048</v>
      </c>
      <c r="K644" s="161">
        <v>3964</v>
      </c>
      <c r="L644" s="161">
        <v>124219</v>
      </c>
      <c r="M644" s="161">
        <v>70919</v>
      </c>
      <c r="N644" s="159"/>
      <c r="O644" s="161">
        <v>206150</v>
      </c>
    </row>
    <row r="645" spans="1:15" ht="11.25" customHeight="1" x14ac:dyDescent="0.2">
      <c r="A645" s="271"/>
      <c r="B645" s="157" t="s">
        <v>205</v>
      </c>
      <c r="C645" s="158" t="s">
        <v>204</v>
      </c>
      <c r="D645" s="160">
        <v>12</v>
      </c>
      <c r="E645" s="160">
        <v>6</v>
      </c>
      <c r="F645" s="160">
        <v>236</v>
      </c>
      <c r="G645" s="160">
        <v>173</v>
      </c>
      <c r="H645" s="160">
        <v>1</v>
      </c>
      <c r="I645" s="160">
        <v>428</v>
      </c>
      <c r="J645" s="161">
        <v>5154</v>
      </c>
      <c r="K645" s="161">
        <v>2577</v>
      </c>
      <c r="L645" s="161">
        <v>101354</v>
      </c>
      <c r="M645" s="161">
        <v>74298</v>
      </c>
      <c r="N645" s="160">
        <v>429</v>
      </c>
      <c r="O645" s="161">
        <v>183812</v>
      </c>
    </row>
    <row r="646" spans="1:15" ht="11.25" customHeight="1" x14ac:dyDescent="0.2">
      <c r="A646" s="271"/>
      <c r="B646" s="157" t="s">
        <v>206</v>
      </c>
      <c r="C646" s="158" t="s">
        <v>203</v>
      </c>
      <c r="D646" s="160">
        <v>26</v>
      </c>
      <c r="E646" s="160">
        <v>12</v>
      </c>
      <c r="F646" s="160">
        <v>683</v>
      </c>
      <c r="G646" s="160">
        <v>780</v>
      </c>
      <c r="H646" s="160">
        <v>7</v>
      </c>
      <c r="I646" s="161">
        <v>1508</v>
      </c>
      <c r="J646" s="161">
        <v>7518</v>
      </c>
      <c r="K646" s="161">
        <v>3470</v>
      </c>
      <c r="L646" s="161">
        <v>197489</v>
      </c>
      <c r="M646" s="161">
        <v>225536</v>
      </c>
      <c r="N646" s="161">
        <v>2024</v>
      </c>
      <c r="O646" s="161">
        <v>436037</v>
      </c>
    </row>
    <row r="647" spans="1:15" ht="11.25" customHeight="1" x14ac:dyDescent="0.2">
      <c r="A647" s="271"/>
      <c r="B647" s="157" t="s">
        <v>206</v>
      </c>
      <c r="C647" s="158" t="s">
        <v>204</v>
      </c>
      <c r="D647" s="160">
        <v>26</v>
      </c>
      <c r="E647" s="160">
        <v>10</v>
      </c>
      <c r="F647" s="160">
        <v>637</v>
      </c>
      <c r="G647" s="160">
        <v>731</v>
      </c>
      <c r="H647" s="160">
        <v>2</v>
      </c>
      <c r="I647" s="161">
        <v>1406</v>
      </c>
      <c r="J647" s="161">
        <v>7922</v>
      </c>
      <c r="K647" s="161">
        <v>3047</v>
      </c>
      <c r="L647" s="161">
        <v>194094</v>
      </c>
      <c r="M647" s="161">
        <v>222736</v>
      </c>
      <c r="N647" s="160">
        <v>609</v>
      </c>
      <c r="O647" s="161">
        <v>428408</v>
      </c>
    </row>
    <row r="648" spans="1:15" ht="11.25" customHeight="1" x14ac:dyDescent="0.2">
      <c r="A648" s="271"/>
      <c r="B648" s="157" t="s">
        <v>207</v>
      </c>
      <c r="C648" s="158" t="s">
        <v>203</v>
      </c>
      <c r="D648" s="160">
        <v>3</v>
      </c>
      <c r="E648" s="160">
        <v>2</v>
      </c>
      <c r="F648" s="160">
        <v>129</v>
      </c>
      <c r="G648" s="160">
        <v>140</v>
      </c>
      <c r="H648" s="159"/>
      <c r="I648" s="160">
        <v>274</v>
      </c>
      <c r="J648" s="160">
        <v>298</v>
      </c>
      <c r="K648" s="160">
        <v>199</v>
      </c>
      <c r="L648" s="161">
        <v>12817</v>
      </c>
      <c r="M648" s="161">
        <v>13910</v>
      </c>
      <c r="N648" s="159"/>
      <c r="O648" s="161">
        <v>27224</v>
      </c>
    </row>
    <row r="649" spans="1:15" ht="11.25" customHeight="1" x14ac:dyDescent="0.2">
      <c r="A649" s="271"/>
      <c r="B649" s="157" t="s">
        <v>207</v>
      </c>
      <c r="C649" s="158" t="s">
        <v>204</v>
      </c>
      <c r="D649" s="160">
        <v>4</v>
      </c>
      <c r="E649" s="160">
        <v>1</v>
      </c>
      <c r="F649" s="160">
        <v>83</v>
      </c>
      <c r="G649" s="160">
        <v>67</v>
      </c>
      <c r="H649" s="160">
        <v>1</v>
      </c>
      <c r="I649" s="160">
        <v>156</v>
      </c>
      <c r="J649" s="160">
        <v>724</v>
      </c>
      <c r="K649" s="160">
        <v>181</v>
      </c>
      <c r="L649" s="161">
        <v>15016</v>
      </c>
      <c r="M649" s="161">
        <v>12121</v>
      </c>
      <c r="N649" s="160">
        <v>181</v>
      </c>
      <c r="O649" s="161">
        <v>28223</v>
      </c>
    </row>
    <row r="650" spans="1:15" ht="11.25" customHeight="1" x14ac:dyDescent="0.2">
      <c r="A650" s="271"/>
      <c r="B650" s="157" t="s">
        <v>208</v>
      </c>
      <c r="C650" s="158" t="s">
        <v>203</v>
      </c>
      <c r="D650" s="160">
        <v>146</v>
      </c>
      <c r="E650" s="160">
        <v>98</v>
      </c>
      <c r="F650" s="161">
        <v>2698</v>
      </c>
      <c r="G650" s="161">
        <v>2587</v>
      </c>
      <c r="H650" s="160">
        <v>18</v>
      </c>
      <c r="I650" s="161">
        <v>5547</v>
      </c>
      <c r="J650" s="161">
        <v>13285</v>
      </c>
      <c r="K650" s="161">
        <v>8917</v>
      </c>
      <c r="L650" s="161">
        <v>245503</v>
      </c>
      <c r="M650" s="161">
        <v>235403</v>
      </c>
      <c r="N650" s="161">
        <v>1638</v>
      </c>
      <c r="O650" s="161">
        <v>504746</v>
      </c>
    </row>
    <row r="651" spans="1:15" ht="11.25" customHeight="1" x14ac:dyDescent="0.2">
      <c r="A651" s="271"/>
      <c r="B651" s="157" t="s">
        <v>209</v>
      </c>
      <c r="C651" s="158" t="s">
        <v>204</v>
      </c>
      <c r="D651" s="160">
        <v>125</v>
      </c>
      <c r="E651" s="160">
        <v>43</v>
      </c>
      <c r="F651" s="161">
        <v>2111</v>
      </c>
      <c r="G651" s="161">
        <v>2031</v>
      </c>
      <c r="H651" s="160">
        <v>8</v>
      </c>
      <c r="I651" s="161">
        <v>4318</v>
      </c>
      <c r="J651" s="161">
        <v>22705</v>
      </c>
      <c r="K651" s="161">
        <v>7811</v>
      </c>
      <c r="L651" s="161">
        <v>383449</v>
      </c>
      <c r="M651" s="161">
        <v>368917</v>
      </c>
      <c r="N651" s="161">
        <v>1453</v>
      </c>
      <c r="O651" s="161">
        <v>784335</v>
      </c>
    </row>
    <row r="652" spans="1:15" ht="11.25" customHeight="1" x14ac:dyDescent="0.2">
      <c r="A652" s="271"/>
      <c r="B652" s="157" t="s">
        <v>210</v>
      </c>
      <c r="C652" s="158" t="s">
        <v>203</v>
      </c>
      <c r="D652" s="160">
        <v>16</v>
      </c>
      <c r="E652" s="160">
        <v>9</v>
      </c>
      <c r="F652" s="160">
        <v>887</v>
      </c>
      <c r="G652" s="160">
        <v>773</v>
      </c>
      <c r="H652" s="159"/>
      <c r="I652" s="161">
        <v>1685</v>
      </c>
      <c r="J652" s="161">
        <v>2603</v>
      </c>
      <c r="K652" s="161">
        <v>1464</v>
      </c>
      <c r="L652" s="161">
        <v>144311</v>
      </c>
      <c r="M652" s="161">
        <v>125764</v>
      </c>
      <c r="N652" s="159"/>
      <c r="O652" s="161">
        <v>274142</v>
      </c>
    </row>
    <row r="653" spans="1:15" ht="11.25" customHeight="1" x14ac:dyDescent="0.2">
      <c r="A653" s="271"/>
      <c r="B653" s="157" t="s">
        <v>211</v>
      </c>
      <c r="C653" s="158" t="s">
        <v>204</v>
      </c>
      <c r="D653" s="160">
        <v>32</v>
      </c>
      <c r="E653" s="160">
        <v>9</v>
      </c>
      <c r="F653" s="161">
        <v>1964</v>
      </c>
      <c r="G653" s="161">
        <v>1637</v>
      </c>
      <c r="H653" s="160">
        <v>2</v>
      </c>
      <c r="I653" s="161">
        <v>3644</v>
      </c>
      <c r="J653" s="161">
        <v>6447</v>
      </c>
      <c r="K653" s="161">
        <v>1813</v>
      </c>
      <c r="L653" s="161">
        <v>395691</v>
      </c>
      <c r="M653" s="161">
        <v>329809</v>
      </c>
      <c r="N653" s="160">
        <v>403</v>
      </c>
      <c r="O653" s="161">
        <v>734163</v>
      </c>
    </row>
    <row r="654" spans="1:15" ht="11.25" customHeight="1" x14ac:dyDescent="0.2">
      <c r="A654" s="272"/>
      <c r="B654" s="273" t="s">
        <v>201</v>
      </c>
      <c r="C654" s="273"/>
      <c r="D654" s="160">
        <v>408</v>
      </c>
      <c r="E654" s="160">
        <v>200</v>
      </c>
      <c r="F654" s="161">
        <v>9815</v>
      </c>
      <c r="G654" s="161">
        <v>9096</v>
      </c>
      <c r="H654" s="160">
        <v>39</v>
      </c>
      <c r="I654" s="163">
        <v>19558</v>
      </c>
      <c r="J654" s="161">
        <v>74563</v>
      </c>
      <c r="K654" s="161">
        <v>33886</v>
      </c>
      <c r="L654" s="161">
        <v>1859774</v>
      </c>
      <c r="M654" s="161">
        <v>1686379</v>
      </c>
      <c r="N654" s="161">
        <v>6737</v>
      </c>
      <c r="O654" s="165">
        <v>3661339</v>
      </c>
    </row>
    <row r="655" spans="1:15" ht="11.25" customHeight="1" x14ac:dyDescent="0.2">
      <c r="A655" s="270" t="s">
        <v>88</v>
      </c>
      <c r="B655" s="157" t="s">
        <v>202</v>
      </c>
      <c r="C655" s="158" t="s">
        <v>203</v>
      </c>
      <c r="D655" s="159"/>
      <c r="E655" s="160">
        <v>1</v>
      </c>
      <c r="F655" s="160">
        <v>37</v>
      </c>
      <c r="G655" s="160">
        <v>22</v>
      </c>
      <c r="H655" s="159"/>
      <c r="I655" s="160">
        <v>60</v>
      </c>
      <c r="J655" s="159"/>
      <c r="K655" s="160">
        <v>458</v>
      </c>
      <c r="L655" s="161">
        <v>16963</v>
      </c>
      <c r="M655" s="161">
        <v>10086</v>
      </c>
      <c r="N655" s="159"/>
      <c r="O655" s="161">
        <v>27507</v>
      </c>
    </row>
    <row r="656" spans="1:15" ht="11.25" customHeight="1" x14ac:dyDescent="0.2">
      <c r="A656" s="271"/>
      <c r="B656" s="157" t="s">
        <v>202</v>
      </c>
      <c r="C656" s="158" t="s">
        <v>204</v>
      </c>
      <c r="D656" s="160">
        <v>1</v>
      </c>
      <c r="E656" s="159"/>
      <c r="F656" s="160">
        <v>41</v>
      </c>
      <c r="G656" s="160">
        <v>18</v>
      </c>
      <c r="H656" s="159"/>
      <c r="I656" s="160">
        <v>60</v>
      </c>
      <c r="J656" s="160">
        <v>445</v>
      </c>
      <c r="K656" s="159"/>
      <c r="L656" s="161">
        <v>18233</v>
      </c>
      <c r="M656" s="161">
        <v>8005</v>
      </c>
      <c r="N656" s="159"/>
      <c r="O656" s="161">
        <v>26683</v>
      </c>
    </row>
    <row r="657" spans="1:15" ht="11.25" customHeight="1" x14ac:dyDescent="0.2">
      <c r="A657" s="271"/>
      <c r="B657" s="157" t="s">
        <v>205</v>
      </c>
      <c r="C657" s="158" t="s">
        <v>203</v>
      </c>
      <c r="D657" s="160">
        <v>10</v>
      </c>
      <c r="E657" s="160">
        <v>4</v>
      </c>
      <c r="F657" s="160">
        <v>225</v>
      </c>
      <c r="G657" s="160">
        <v>170</v>
      </c>
      <c r="H657" s="160">
        <v>1</v>
      </c>
      <c r="I657" s="160">
        <v>410</v>
      </c>
      <c r="J657" s="161">
        <v>4561</v>
      </c>
      <c r="K657" s="161">
        <v>1824</v>
      </c>
      <c r="L657" s="161">
        <v>102616</v>
      </c>
      <c r="M657" s="161">
        <v>77532</v>
      </c>
      <c r="N657" s="160">
        <v>456</v>
      </c>
      <c r="O657" s="161">
        <v>186989</v>
      </c>
    </row>
    <row r="658" spans="1:15" ht="11.25" customHeight="1" x14ac:dyDescent="0.2">
      <c r="A658" s="271"/>
      <c r="B658" s="157" t="s">
        <v>205</v>
      </c>
      <c r="C658" s="158" t="s">
        <v>204</v>
      </c>
      <c r="D658" s="160">
        <v>7</v>
      </c>
      <c r="E658" s="160">
        <v>3</v>
      </c>
      <c r="F658" s="160">
        <v>168</v>
      </c>
      <c r="G658" s="160">
        <v>183</v>
      </c>
      <c r="H658" s="160">
        <v>2</v>
      </c>
      <c r="I658" s="160">
        <v>363</v>
      </c>
      <c r="J658" s="161">
        <v>3113</v>
      </c>
      <c r="K658" s="161">
        <v>1334</v>
      </c>
      <c r="L658" s="161">
        <v>74702</v>
      </c>
      <c r="M658" s="161">
        <v>81371</v>
      </c>
      <c r="N658" s="160">
        <v>889</v>
      </c>
      <c r="O658" s="161">
        <v>161409</v>
      </c>
    </row>
    <row r="659" spans="1:15" ht="11.25" customHeight="1" x14ac:dyDescent="0.2">
      <c r="A659" s="271"/>
      <c r="B659" s="157" t="s">
        <v>206</v>
      </c>
      <c r="C659" s="158" t="s">
        <v>203</v>
      </c>
      <c r="D659" s="160">
        <v>21</v>
      </c>
      <c r="E659" s="160">
        <v>15</v>
      </c>
      <c r="F659" s="160">
        <v>641</v>
      </c>
      <c r="G659" s="160">
        <v>557</v>
      </c>
      <c r="H659" s="160">
        <v>2</v>
      </c>
      <c r="I659" s="161">
        <v>1236</v>
      </c>
      <c r="J659" s="161">
        <v>6287</v>
      </c>
      <c r="K659" s="161">
        <v>4491</v>
      </c>
      <c r="L659" s="161">
        <v>191899</v>
      </c>
      <c r="M659" s="161">
        <v>166751</v>
      </c>
      <c r="N659" s="160">
        <v>599</v>
      </c>
      <c r="O659" s="161">
        <v>370027</v>
      </c>
    </row>
    <row r="660" spans="1:15" ht="11.25" customHeight="1" x14ac:dyDescent="0.2">
      <c r="A660" s="271"/>
      <c r="B660" s="157" t="s">
        <v>206</v>
      </c>
      <c r="C660" s="158" t="s">
        <v>204</v>
      </c>
      <c r="D660" s="160">
        <v>18</v>
      </c>
      <c r="E660" s="160">
        <v>18</v>
      </c>
      <c r="F660" s="160">
        <v>633</v>
      </c>
      <c r="G660" s="160">
        <v>514</v>
      </c>
      <c r="H660" s="160">
        <v>3</v>
      </c>
      <c r="I660" s="161">
        <v>1186</v>
      </c>
      <c r="J660" s="161">
        <v>5679</v>
      </c>
      <c r="K660" s="161">
        <v>5679</v>
      </c>
      <c r="L660" s="161">
        <v>199696</v>
      </c>
      <c r="M660" s="161">
        <v>162155</v>
      </c>
      <c r="N660" s="160">
        <v>946</v>
      </c>
      <c r="O660" s="161">
        <v>374155</v>
      </c>
    </row>
    <row r="661" spans="1:15" ht="11.25" customHeight="1" x14ac:dyDescent="0.2">
      <c r="A661" s="271"/>
      <c r="B661" s="157" t="s">
        <v>207</v>
      </c>
      <c r="C661" s="158" t="s">
        <v>203</v>
      </c>
      <c r="D661" s="160">
        <v>2</v>
      </c>
      <c r="E661" s="159"/>
      <c r="F661" s="160">
        <v>126</v>
      </c>
      <c r="G661" s="160">
        <v>69</v>
      </c>
      <c r="H661" s="159"/>
      <c r="I661" s="160">
        <v>197</v>
      </c>
      <c r="J661" s="160">
        <v>206</v>
      </c>
      <c r="K661" s="159"/>
      <c r="L661" s="161">
        <v>12962</v>
      </c>
      <c r="M661" s="161">
        <v>7098</v>
      </c>
      <c r="N661" s="159"/>
      <c r="O661" s="161">
        <v>20266</v>
      </c>
    </row>
    <row r="662" spans="1:15" ht="11.25" customHeight="1" x14ac:dyDescent="0.2">
      <c r="A662" s="271"/>
      <c r="B662" s="157" t="s">
        <v>207</v>
      </c>
      <c r="C662" s="158" t="s">
        <v>204</v>
      </c>
      <c r="D662" s="160">
        <v>2</v>
      </c>
      <c r="E662" s="160">
        <v>2</v>
      </c>
      <c r="F662" s="160">
        <v>98</v>
      </c>
      <c r="G662" s="160">
        <v>59</v>
      </c>
      <c r="H662" s="160">
        <v>1</v>
      </c>
      <c r="I662" s="160">
        <v>162</v>
      </c>
      <c r="J662" s="160">
        <v>375</v>
      </c>
      <c r="K662" s="160">
        <v>375</v>
      </c>
      <c r="L662" s="161">
        <v>18357</v>
      </c>
      <c r="M662" s="161">
        <v>11051</v>
      </c>
      <c r="N662" s="160">
        <v>187</v>
      </c>
      <c r="O662" s="161">
        <v>30345</v>
      </c>
    </row>
    <row r="663" spans="1:15" ht="11.25" customHeight="1" x14ac:dyDescent="0.2">
      <c r="A663" s="271"/>
      <c r="B663" s="157" t="s">
        <v>208</v>
      </c>
      <c r="C663" s="158" t="s">
        <v>203</v>
      </c>
      <c r="D663" s="160">
        <v>156</v>
      </c>
      <c r="E663" s="160">
        <v>189</v>
      </c>
      <c r="F663" s="161">
        <v>2317</v>
      </c>
      <c r="G663" s="161">
        <v>2089</v>
      </c>
      <c r="H663" s="160">
        <v>26</v>
      </c>
      <c r="I663" s="161">
        <v>4777</v>
      </c>
      <c r="J663" s="161">
        <v>14697</v>
      </c>
      <c r="K663" s="161">
        <v>17806</v>
      </c>
      <c r="L663" s="161">
        <v>218290</v>
      </c>
      <c r="M663" s="161">
        <v>196809</v>
      </c>
      <c r="N663" s="161">
        <v>2450</v>
      </c>
      <c r="O663" s="161">
        <v>450052</v>
      </c>
    </row>
    <row r="664" spans="1:15" ht="11.25" customHeight="1" x14ac:dyDescent="0.2">
      <c r="A664" s="271"/>
      <c r="B664" s="157" t="s">
        <v>209</v>
      </c>
      <c r="C664" s="158" t="s">
        <v>204</v>
      </c>
      <c r="D664" s="160">
        <v>100</v>
      </c>
      <c r="E664" s="160">
        <v>60</v>
      </c>
      <c r="F664" s="161">
        <v>1998</v>
      </c>
      <c r="G664" s="161">
        <v>1567</v>
      </c>
      <c r="H664" s="160">
        <v>15</v>
      </c>
      <c r="I664" s="161">
        <v>3740</v>
      </c>
      <c r="J664" s="161">
        <v>18807</v>
      </c>
      <c r="K664" s="161">
        <v>11284</v>
      </c>
      <c r="L664" s="161">
        <v>375757</v>
      </c>
      <c r="M664" s="161">
        <v>294700</v>
      </c>
      <c r="N664" s="161">
        <v>2821</v>
      </c>
      <c r="O664" s="161">
        <v>703369</v>
      </c>
    </row>
    <row r="665" spans="1:15" ht="11.25" customHeight="1" x14ac:dyDescent="0.2">
      <c r="A665" s="271"/>
      <c r="B665" s="157" t="s">
        <v>210</v>
      </c>
      <c r="C665" s="158" t="s">
        <v>203</v>
      </c>
      <c r="D665" s="160">
        <v>12</v>
      </c>
      <c r="E665" s="160">
        <v>45</v>
      </c>
      <c r="F665" s="160">
        <v>870</v>
      </c>
      <c r="G665" s="160">
        <v>753</v>
      </c>
      <c r="H665" s="160">
        <v>3</v>
      </c>
      <c r="I665" s="161">
        <v>1683</v>
      </c>
      <c r="J665" s="161">
        <v>2021</v>
      </c>
      <c r="K665" s="161">
        <v>7580</v>
      </c>
      <c r="L665" s="161">
        <v>146551</v>
      </c>
      <c r="M665" s="161">
        <v>126843</v>
      </c>
      <c r="N665" s="160">
        <v>505</v>
      </c>
      <c r="O665" s="161">
        <v>283500</v>
      </c>
    </row>
    <row r="666" spans="1:15" ht="11.25" customHeight="1" x14ac:dyDescent="0.2">
      <c r="A666" s="271"/>
      <c r="B666" s="157" t="s">
        <v>211</v>
      </c>
      <c r="C666" s="158" t="s">
        <v>204</v>
      </c>
      <c r="D666" s="160">
        <v>23</v>
      </c>
      <c r="E666" s="160">
        <v>69</v>
      </c>
      <c r="F666" s="161">
        <v>1850</v>
      </c>
      <c r="G666" s="161">
        <v>1700</v>
      </c>
      <c r="H666" s="160">
        <v>2</v>
      </c>
      <c r="I666" s="161">
        <v>3644</v>
      </c>
      <c r="J666" s="161">
        <v>4798</v>
      </c>
      <c r="K666" s="161">
        <v>14393</v>
      </c>
      <c r="L666" s="161">
        <v>385904</v>
      </c>
      <c r="M666" s="161">
        <v>354614</v>
      </c>
      <c r="N666" s="160">
        <v>417</v>
      </c>
      <c r="O666" s="161">
        <v>760126</v>
      </c>
    </row>
    <row r="667" spans="1:15" ht="11.25" customHeight="1" x14ac:dyDescent="0.2">
      <c r="A667" s="272"/>
      <c r="B667" s="273" t="s">
        <v>201</v>
      </c>
      <c r="C667" s="273"/>
      <c r="D667" s="160">
        <v>352</v>
      </c>
      <c r="E667" s="160">
        <v>406</v>
      </c>
      <c r="F667" s="161">
        <v>9004</v>
      </c>
      <c r="G667" s="161">
        <v>7701</v>
      </c>
      <c r="H667" s="160">
        <v>55</v>
      </c>
      <c r="I667" s="163">
        <v>17518</v>
      </c>
      <c r="J667" s="161">
        <v>60989</v>
      </c>
      <c r="K667" s="161">
        <v>65224</v>
      </c>
      <c r="L667" s="161">
        <v>1761930</v>
      </c>
      <c r="M667" s="161">
        <v>1497015</v>
      </c>
      <c r="N667" s="161">
        <v>9270</v>
      </c>
      <c r="O667" s="165">
        <v>3394428</v>
      </c>
    </row>
    <row r="668" spans="1:15" ht="11.25" customHeight="1" x14ac:dyDescent="0.2">
      <c r="A668" s="270" t="s">
        <v>89</v>
      </c>
      <c r="B668" s="157" t="s">
        <v>202</v>
      </c>
      <c r="C668" s="158" t="s">
        <v>203</v>
      </c>
      <c r="D668" s="159"/>
      <c r="E668" s="160">
        <v>27</v>
      </c>
      <c r="F668" s="160">
        <v>31</v>
      </c>
      <c r="G668" s="159"/>
      <c r="H668" s="159"/>
      <c r="I668" s="160">
        <v>58</v>
      </c>
      <c r="J668" s="159"/>
      <c r="K668" s="161">
        <v>11745</v>
      </c>
      <c r="L668" s="161">
        <v>13484</v>
      </c>
      <c r="M668" s="159"/>
      <c r="N668" s="159"/>
      <c r="O668" s="161">
        <v>25229</v>
      </c>
    </row>
    <row r="669" spans="1:15" ht="11.25" customHeight="1" x14ac:dyDescent="0.2">
      <c r="A669" s="271"/>
      <c r="B669" s="157" t="s">
        <v>202</v>
      </c>
      <c r="C669" s="158" t="s">
        <v>204</v>
      </c>
      <c r="D669" s="160">
        <v>1</v>
      </c>
      <c r="E669" s="160">
        <v>27</v>
      </c>
      <c r="F669" s="160">
        <v>35</v>
      </c>
      <c r="G669" s="159"/>
      <c r="H669" s="159"/>
      <c r="I669" s="160">
        <v>63</v>
      </c>
      <c r="J669" s="160">
        <v>422</v>
      </c>
      <c r="K669" s="161">
        <v>11392</v>
      </c>
      <c r="L669" s="161">
        <v>14767</v>
      </c>
      <c r="M669" s="159"/>
      <c r="N669" s="159"/>
      <c r="O669" s="161">
        <v>26581</v>
      </c>
    </row>
    <row r="670" spans="1:15" ht="11.25" customHeight="1" x14ac:dyDescent="0.2">
      <c r="A670" s="271"/>
      <c r="B670" s="157" t="s">
        <v>205</v>
      </c>
      <c r="C670" s="158" t="s">
        <v>203</v>
      </c>
      <c r="D670" s="160">
        <v>10</v>
      </c>
      <c r="E670" s="160">
        <v>646</v>
      </c>
      <c r="F670" s="160">
        <v>281</v>
      </c>
      <c r="G670" s="160">
        <v>6</v>
      </c>
      <c r="H670" s="159"/>
      <c r="I670" s="160">
        <v>943</v>
      </c>
      <c r="J670" s="161">
        <v>4327</v>
      </c>
      <c r="K670" s="161">
        <v>279527</v>
      </c>
      <c r="L670" s="161">
        <v>121590</v>
      </c>
      <c r="M670" s="161">
        <v>2596</v>
      </c>
      <c r="N670" s="159"/>
      <c r="O670" s="161">
        <v>408040</v>
      </c>
    </row>
    <row r="671" spans="1:15" ht="11.25" customHeight="1" x14ac:dyDescent="0.2">
      <c r="A671" s="271"/>
      <c r="B671" s="157" t="s">
        <v>205</v>
      </c>
      <c r="C671" s="158" t="s">
        <v>204</v>
      </c>
      <c r="D671" s="160">
        <v>18</v>
      </c>
      <c r="E671" s="160">
        <v>590</v>
      </c>
      <c r="F671" s="160">
        <v>274</v>
      </c>
      <c r="G671" s="160">
        <v>3</v>
      </c>
      <c r="H671" s="160">
        <v>3</v>
      </c>
      <c r="I671" s="160">
        <v>888</v>
      </c>
      <c r="J671" s="161">
        <v>7594</v>
      </c>
      <c r="K671" s="161">
        <v>248904</v>
      </c>
      <c r="L671" s="161">
        <v>115593</v>
      </c>
      <c r="M671" s="161">
        <v>1266</v>
      </c>
      <c r="N671" s="161">
        <v>1266</v>
      </c>
      <c r="O671" s="161">
        <v>374623</v>
      </c>
    </row>
    <row r="672" spans="1:15" ht="11.25" customHeight="1" x14ac:dyDescent="0.2">
      <c r="A672" s="271"/>
      <c r="B672" s="157" t="s">
        <v>206</v>
      </c>
      <c r="C672" s="158" t="s">
        <v>203</v>
      </c>
      <c r="D672" s="160">
        <v>18</v>
      </c>
      <c r="E672" s="161">
        <v>2224</v>
      </c>
      <c r="F672" s="160">
        <v>403</v>
      </c>
      <c r="G672" s="160">
        <v>7</v>
      </c>
      <c r="H672" s="160">
        <v>3</v>
      </c>
      <c r="I672" s="161">
        <v>2655</v>
      </c>
      <c r="J672" s="161">
        <v>5113</v>
      </c>
      <c r="K672" s="161">
        <v>631696</v>
      </c>
      <c r="L672" s="161">
        <v>114467</v>
      </c>
      <c r="M672" s="161">
        <v>1988</v>
      </c>
      <c r="N672" s="160">
        <v>852</v>
      </c>
      <c r="O672" s="161">
        <v>754116</v>
      </c>
    </row>
    <row r="673" spans="1:15" ht="11.25" customHeight="1" x14ac:dyDescent="0.2">
      <c r="A673" s="271"/>
      <c r="B673" s="157" t="s">
        <v>206</v>
      </c>
      <c r="C673" s="158" t="s">
        <v>204</v>
      </c>
      <c r="D673" s="160">
        <v>15</v>
      </c>
      <c r="E673" s="161">
        <v>2194</v>
      </c>
      <c r="F673" s="160">
        <v>413</v>
      </c>
      <c r="G673" s="160">
        <v>7</v>
      </c>
      <c r="H673" s="160">
        <v>2</v>
      </c>
      <c r="I673" s="161">
        <v>2631</v>
      </c>
      <c r="J673" s="161">
        <v>4490</v>
      </c>
      <c r="K673" s="161">
        <v>656693</v>
      </c>
      <c r="L673" s="161">
        <v>123616</v>
      </c>
      <c r="M673" s="161">
        <v>2095</v>
      </c>
      <c r="N673" s="160">
        <v>599</v>
      </c>
      <c r="O673" s="161">
        <v>787493</v>
      </c>
    </row>
    <row r="674" spans="1:15" ht="11.25" customHeight="1" x14ac:dyDescent="0.2">
      <c r="A674" s="271"/>
      <c r="B674" s="157" t="s">
        <v>207</v>
      </c>
      <c r="C674" s="158" t="s">
        <v>203</v>
      </c>
      <c r="D674" s="160">
        <v>2</v>
      </c>
      <c r="E674" s="160">
        <v>421</v>
      </c>
      <c r="F674" s="160">
        <v>66</v>
      </c>
      <c r="G674" s="160">
        <v>3</v>
      </c>
      <c r="H674" s="159"/>
      <c r="I674" s="160">
        <v>492</v>
      </c>
      <c r="J674" s="160">
        <v>195</v>
      </c>
      <c r="K674" s="161">
        <v>41089</v>
      </c>
      <c r="L674" s="161">
        <v>6442</v>
      </c>
      <c r="M674" s="160">
        <v>293</v>
      </c>
      <c r="N674" s="159"/>
      <c r="O674" s="161">
        <v>48019</v>
      </c>
    </row>
    <row r="675" spans="1:15" ht="11.25" customHeight="1" x14ac:dyDescent="0.2">
      <c r="A675" s="271"/>
      <c r="B675" s="157" t="s">
        <v>207</v>
      </c>
      <c r="C675" s="158" t="s">
        <v>204</v>
      </c>
      <c r="D675" s="160">
        <v>1</v>
      </c>
      <c r="E675" s="160">
        <v>308</v>
      </c>
      <c r="F675" s="160">
        <v>54</v>
      </c>
      <c r="G675" s="160">
        <v>1</v>
      </c>
      <c r="H675" s="160">
        <v>1</v>
      </c>
      <c r="I675" s="160">
        <v>365</v>
      </c>
      <c r="J675" s="160">
        <v>178</v>
      </c>
      <c r="K675" s="161">
        <v>54736</v>
      </c>
      <c r="L675" s="161">
        <v>9597</v>
      </c>
      <c r="M675" s="160">
        <v>178</v>
      </c>
      <c r="N675" s="160">
        <v>178</v>
      </c>
      <c r="O675" s="161">
        <v>64867</v>
      </c>
    </row>
    <row r="676" spans="1:15" ht="11.25" customHeight="1" x14ac:dyDescent="0.2">
      <c r="A676" s="271"/>
      <c r="B676" s="157" t="s">
        <v>208</v>
      </c>
      <c r="C676" s="158" t="s">
        <v>203</v>
      </c>
      <c r="D676" s="160">
        <v>80</v>
      </c>
      <c r="E676" s="161">
        <v>5747</v>
      </c>
      <c r="F676" s="161">
        <v>1145</v>
      </c>
      <c r="G676" s="160">
        <v>43</v>
      </c>
      <c r="H676" s="160">
        <v>25</v>
      </c>
      <c r="I676" s="161">
        <v>7040</v>
      </c>
      <c r="J676" s="161">
        <v>7151</v>
      </c>
      <c r="K676" s="161">
        <v>513698</v>
      </c>
      <c r="L676" s="161">
        <v>102346</v>
      </c>
      <c r="M676" s="161">
        <v>3844</v>
      </c>
      <c r="N676" s="161">
        <v>2235</v>
      </c>
      <c r="O676" s="161">
        <v>629274</v>
      </c>
    </row>
    <row r="677" spans="1:15" ht="11.25" customHeight="1" x14ac:dyDescent="0.2">
      <c r="A677" s="271"/>
      <c r="B677" s="157" t="s">
        <v>209</v>
      </c>
      <c r="C677" s="158" t="s">
        <v>204</v>
      </c>
      <c r="D677" s="160">
        <v>68</v>
      </c>
      <c r="E677" s="161">
        <v>5859</v>
      </c>
      <c r="F677" s="161">
        <v>1293</v>
      </c>
      <c r="G677" s="160">
        <v>35</v>
      </c>
      <c r="H677" s="160">
        <v>19</v>
      </c>
      <c r="I677" s="161">
        <v>7274</v>
      </c>
      <c r="J677" s="161">
        <v>12133</v>
      </c>
      <c r="K677" s="161">
        <v>1045429</v>
      </c>
      <c r="L677" s="161">
        <v>230712</v>
      </c>
      <c r="M677" s="161">
        <v>6245</v>
      </c>
      <c r="N677" s="161">
        <v>3390</v>
      </c>
      <c r="O677" s="161">
        <v>1297909</v>
      </c>
    </row>
    <row r="678" spans="1:15" ht="11.25" customHeight="1" x14ac:dyDescent="0.2">
      <c r="A678" s="271"/>
      <c r="B678" s="157" t="s">
        <v>210</v>
      </c>
      <c r="C678" s="158" t="s">
        <v>203</v>
      </c>
      <c r="D678" s="160">
        <v>3</v>
      </c>
      <c r="E678" s="161">
        <v>1376</v>
      </c>
      <c r="F678" s="160">
        <v>305</v>
      </c>
      <c r="G678" s="160">
        <v>1</v>
      </c>
      <c r="H678" s="160">
        <v>1</v>
      </c>
      <c r="I678" s="161">
        <v>1686</v>
      </c>
      <c r="J678" s="160">
        <v>479</v>
      </c>
      <c r="K678" s="161">
        <v>219911</v>
      </c>
      <c r="L678" s="161">
        <v>48745</v>
      </c>
      <c r="M678" s="160">
        <v>160</v>
      </c>
      <c r="N678" s="160">
        <v>160</v>
      </c>
      <c r="O678" s="161">
        <v>269455</v>
      </c>
    </row>
    <row r="679" spans="1:15" ht="11.25" customHeight="1" x14ac:dyDescent="0.2">
      <c r="A679" s="271"/>
      <c r="B679" s="157" t="s">
        <v>211</v>
      </c>
      <c r="C679" s="158" t="s">
        <v>204</v>
      </c>
      <c r="D679" s="160">
        <v>15</v>
      </c>
      <c r="E679" s="161">
        <v>3436</v>
      </c>
      <c r="F679" s="160">
        <v>723</v>
      </c>
      <c r="G679" s="160">
        <v>6</v>
      </c>
      <c r="H679" s="160">
        <v>3</v>
      </c>
      <c r="I679" s="161">
        <v>4183</v>
      </c>
      <c r="J679" s="161">
        <v>2969</v>
      </c>
      <c r="K679" s="161">
        <v>680017</v>
      </c>
      <c r="L679" s="161">
        <v>143089</v>
      </c>
      <c r="M679" s="161">
        <v>1187</v>
      </c>
      <c r="N679" s="160">
        <v>594</v>
      </c>
      <c r="O679" s="161">
        <v>827856</v>
      </c>
    </row>
    <row r="680" spans="1:15" ht="11.25" customHeight="1" x14ac:dyDescent="0.2">
      <c r="A680" s="272"/>
      <c r="B680" s="273" t="s">
        <v>201</v>
      </c>
      <c r="C680" s="273"/>
      <c r="D680" s="160">
        <v>231</v>
      </c>
      <c r="E680" s="161">
        <v>22855</v>
      </c>
      <c r="F680" s="161">
        <v>5023</v>
      </c>
      <c r="G680" s="160">
        <v>112</v>
      </c>
      <c r="H680" s="160">
        <v>57</v>
      </c>
      <c r="I680" s="163">
        <v>28278</v>
      </c>
      <c r="J680" s="161">
        <v>45051</v>
      </c>
      <c r="K680" s="161">
        <v>4394837</v>
      </c>
      <c r="L680" s="161">
        <v>1044448</v>
      </c>
      <c r="M680" s="161">
        <v>19852</v>
      </c>
      <c r="N680" s="161">
        <v>9274</v>
      </c>
      <c r="O680" s="165">
        <v>5513462</v>
      </c>
    </row>
    <row r="681" spans="1:15" ht="11.25" customHeight="1" x14ac:dyDescent="0.2">
      <c r="A681" s="270" t="s">
        <v>90</v>
      </c>
      <c r="B681" s="157" t="s">
        <v>202</v>
      </c>
      <c r="C681" s="158" t="s">
        <v>203</v>
      </c>
      <c r="D681" s="159"/>
      <c r="E681" s="159"/>
      <c r="F681" s="159"/>
      <c r="G681" s="159"/>
      <c r="H681" s="159"/>
      <c r="I681" s="159"/>
      <c r="J681" s="159"/>
      <c r="K681" s="159"/>
      <c r="L681" s="159"/>
      <c r="M681" s="159"/>
      <c r="N681" s="159"/>
      <c r="O681" s="159"/>
    </row>
    <row r="682" spans="1:15" ht="11.25" customHeight="1" x14ac:dyDescent="0.2">
      <c r="A682" s="271"/>
      <c r="B682" s="157" t="s">
        <v>202</v>
      </c>
      <c r="C682" s="158" t="s">
        <v>204</v>
      </c>
      <c r="D682" s="159"/>
      <c r="E682" s="159"/>
      <c r="F682" s="159"/>
      <c r="G682" s="159"/>
      <c r="H682" s="159"/>
      <c r="I682" s="159"/>
      <c r="J682" s="159"/>
      <c r="K682" s="159"/>
      <c r="L682" s="159"/>
      <c r="M682" s="159"/>
      <c r="N682" s="159"/>
      <c r="O682" s="159"/>
    </row>
    <row r="683" spans="1:15" ht="11.25" customHeight="1" x14ac:dyDescent="0.2">
      <c r="A683" s="271"/>
      <c r="B683" s="157" t="s">
        <v>205</v>
      </c>
      <c r="C683" s="158" t="s">
        <v>203</v>
      </c>
      <c r="D683" s="159"/>
      <c r="E683" s="159"/>
      <c r="F683" s="159"/>
      <c r="G683" s="159"/>
      <c r="H683" s="159"/>
      <c r="I683" s="159"/>
      <c r="J683" s="159"/>
      <c r="K683" s="159"/>
      <c r="L683" s="159"/>
      <c r="M683" s="159"/>
      <c r="N683" s="159"/>
      <c r="O683" s="159"/>
    </row>
    <row r="684" spans="1:15" ht="11.25" customHeight="1" x14ac:dyDescent="0.2">
      <c r="A684" s="271"/>
      <c r="B684" s="157" t="s">
        <v>205</v>
      </c>
      <c r="C684" s="158" t="s">
        <v>204</v>
      </c>
      <c r="D684" s="159"/>
      <c r="E684" s="159"/>
      <c r="F684" s="159"/>
      <c r="G684" s="159"/>
      <c r="H684" s="159"/>
      <c r="I684" s="159"/>
      <c r="J684" s="159"/>
      <c r="K684" s="159"/>
      <c r="L684" s="159"/>
      <c r="M684" s="159"/>
      <c r="N684" s="159"/>
      <c r="O684" s="159"/>
    </row>
    <row r="685" spans="1:15" ht="11.25" customHeight="1" x14ac:dyDescent="0.2">
      <c r="A685" s="271"/>
      <c r="B685" s="157" t="s">
        <v>206</v>
      </c>
      <c r="C685" s="158" t="s">
        <v>203</v>
      </c>
      <c r="D685" s="160">
        <v>99</v>
      </c>
      <c r="E685" s="160">
        <v>32</v>
      </c>
      <c r="F685" s="160">
        <v>51</v>
      </c>
      <c r="G685" s="160">
        <v>26</v>
      </c>
      <c r="H685" s="160">
        <v>23</v>
      </c>
      <c r="I685" s="160">
        <v>231</v>
      </c>
      <c r="J685" s="161">
        <v>28120</v>
      </c>
      <c r="K685" s="161">
        <v>9089</v>
      </c>
      <c r="L685" s="161">
        <v>14486</v>
      </c>
      <c r="M685" s="161">
        <v>7385</v>
      </c>
      <c r="N685" s="161">
        <v>6533</v>
      </c>
      <c r="O685" s="161">
        <v>65613</v>
      </c>
    </row>
    <row r="686" spans="1:15" ht="11.25" customHeight="1" x14ac:dyDescent="0.2">
      <c r="A686" s="271"/>
      <c r="B686" s="157" t="s">
        <v>206</v>
      </c>
      <c r="C686" s="158" t="s">
        <v>204</v>
      </c>
      <c r="D686" s="160">
        <v>43</v>
      </c>
      <c r="E686" s="160">
        <v>22</v>
      </c>
      <c r="F686" s="160">
        <v>32</v>
      </c>
      <c r="G686" s="160">
        <v>19</v>
      </c>
      <c r="H686" s="160">
        <v>8</v>
      </c>
      <c r="I686" s="160">
        <v>124</v>
      </c>
      <c r="J686" s="161">
        <v>12870</v>
      </c>
      <c r="K686" s="161">
        <v>6585</v>
      </c>
      <c r="L686" s="161">
        <v>9578</v>
      </c>
      <c r="M686" s="161">
        <v>5687</v>
      </c>
      <c r="N686" s="161">
        <v>2395</v>
      </c>
      <c r="O686" s="161">
        <v>37115</v>
      </c>
    </row>
    <row r="687" spans="1:15" ht="11.25" customHeight="1" x14ac:dyDescent="0.2">
      <c r="A687" s="271"/>
      <c r="B687" s="157" t="s">
        <v>207</v>
      </c>
      <c r="C687" s="158" t="s">
        <v>203</v>
      </c>
      <c r="D687" s="160">
        <v>781</v>
      </c>
      <c r="E687" s="160">
        <v>318</v>
      </c>
      <c r="F687" s="160">
        <v>481</v>
      </c>
      <c r="G687" s="160">
        <v>301</v>
      </c>
      <c r="H687" s="160">
        <v>162</v>
      </c>
      <c r="I687" s="161">
        <v>2043</v>
      </c>
      <c r="J687" s="161">
        <v>76225</v>
      </c>
      <c r="K687" s="161">
        <v>31036</v>
      </c>
      <c r="L687" s="161">
        <v>46945</v>
      </c>
      <c r="M687" s="161">
        <v>29377</v>
      </c>
      <c r="N687" s="161">
        <v>15811</v>
      </c>
      <c r="O687" s="161">
        <v>199394</v>
      </c>
    </row>
    <row r="688" spans="1:15" ht="11.25" customHeight="1" x14ac:dyDescent="0.2">
      <c r="A688" s="271"/>
      <c r="B688" s="157" t="s">
        <v>207</v>
      </c>
      <c r="C688" s="158" t="s">
        <v>204</v>
      </c>
      <c r="D688" s="160">
        <v>779</v>
      </c>
      <c r="E688" s="160">
        <v>383</v>
      </c>
      <c r="F688" s="160">
        <v>539</v>
      </c>
      <c r="G688" s="160">
        <v>317</v>
      </c>
      <c r="H688" s="160">
        <v>204</v>
      </c>
      <c r="I688" s="161">
        <v>2222</v>
      </c>
      <c r="J688" s="161">
        <v>138440</v>
      </c>
      <c r="K688" s="161">
        <v>68065</v>
      </c>
      <c r="L688" s="161">
        <v>95789</v>
      </c>
      <c r="M688" s="161">
        <v>56336</v>
      </c>
      <c r="N688" s="161">
        <v>36254</v>
      </c>
      <c r="O688" s="161">
        <v>394884</v>
      </c>
    </row>
    <row r="689" spans="1:15" ht="11.25" customHeight="1" x14ac:dyDescent="0.2">
      <c r="A689" s="271"/>
      <c r="B689" s="157" t="s">
        <v>208</v>
      </c>
      <c r="C689" s="158" t="s">
        <v>203</v>
      </c>
      <c r="D689" s="160">
        <v>902</v>
      </c>
      <c r="E689" s="160">
        <v>319</v>
      </c>
      <c r="F689" s="160">
        <v>541</v>
      </c>
      <c r="G689" s="160">
        <v>609</v>
      </c>
      <c r="H689" s="160">
        <v>189</v>
      </c>
      <c r="I689" s="161">
        <v>2560</v>
      </c>
      <c r="J689" s="161">
        <v>80626</v>
      </c>
      <c r="K689" s="161">
        <v>28514</v>
      </c>
      <c r="L689" s="161">
        <v>48358</v>
      </c>
      <c r="M689" s="161">
        <v>54436</v>
      </c>
      <c r="N689" s="161">
        <v>16894</v>
      </c>
      <c r="O689" s="161">
        <v>228828</v>
      </c>
    </row>
    <row r="690" spans="1:15" ht="11.25" customHeight="1" x14ac:dyDescent="0.2">
      <c r="A690" s="271"/>
      <c r="B690" s="157" t="s">
        <v>209</v>
      </c>
      <c r="C690" s="158" t="s">
        <v>204</v>
      </c>
      <c r="D690" s="161">
        <v>1001</v>
      </c>
      <c r="E690" s="160">
        <v>339</v>
      </c>
      <c r="F690" s="160">
        <v>514</v>
      </c>
      <c r="G690" s="160">
        <v>670</v>
      </c>
      <c r="H690" s="160">
        <v>182</v>
      </c>
      <c r="I690" s="161">
        <v>2706</v>
      </c>
      <c r="J690" s="161">
        <v>178610</v>
      </c>
      <c r="K690" s="161">
        <v>60488</v>
      </c>
      <c r="L690" s="161">
        <v>91714</v>
      </c>
      <c r="M690" s="161">
        <v>119549</v>
      </c>
      <c r="N690" s="161">
        <v>32475</v>
      </c>
      <c r="O690" s="161">
        <v>482836</v>
      </c>
    </row>
    <row r="691" spans="1:15" ht="11.25" customHeight="1" x14ac:dyDescent="0.2">
      <c r="A691" s="271"/>
      <c r="B691" s="157" t="s">
        <v>210</v>
      </c>
      <c r="C691" s="158" t="s">
        <v>203</v>
      </c>
      <c r="D691" s="159"/>
      <c r="E691" s="159"/>
      <c r="F691" s="159"/>
      <c r="G691" s="159"/>
      <c r="H691" s="159"/>
      <c r="I691" s="159"/>
      <c r="J691" s="159"/>
      <c r="K691" s="159"/>
      <c r="L691" s="159"/>
      <c r="M691" s="159"/>
      <c r="N691" s="159"/>
      <c r="O691" s="159"/>
    </row>
    <row r="692" spans="1:15" ht="11.25" customHeight="1" x14ac:dyDescent="0.2">
      <c r="A692" s="271"/>
      <c r="B692" s="157" t="s">
        <v>211</v>
      </c>
      <c r="C692" s="158" t="s">
        <v>204</v>
      </c>
      <c r="D692" s="160">
        <v>1</v>
      </c>
      <c r="E692" s="159"/>
      <c r="F692" s="159"/>
      <c r="G692" s="159"/>
      <c r="H692" s="159"/>
      <c r="I692" s="160">
        <v>1</v>
      </c>
      <c r="J692" s="160">
        <v>198</v>
      </c>
      <c r="K692" s="159"/>
      <c r="L692" s="159"/>
      <c r="M692" s="159"/>
      <c r="N692" s="159"/>
      <c r="O692" s="160">
        <v>198</v>
      </c>
    </row>
    <row r="693" spans="1:15" ht="11.25" customHeight="1" x14ac:dyDescent="0.2">
      <c r="A693" s="272"/>
      <c r="B693" s="273" t="s">
        <v>201</v>
      </c>
      <c r="C693" s="273"/>
      <c r="D693" s="161">
        <v>3606</v>
      </c>
      <c r="E693" s="161">
        <v>1413</v>
      </c>
      <c r="F693" s="161">
        <v>2158</v>
      </c>
      <c r="G693" s="161">
        <v>1942</v>
      </c>
      <c r="H693" s="160">
        <v>768</v>
      </c>
      <c r="I693" s="163">
        <v>9887</v>
      </c>
      <c r="J693" s="161">
        <v>515089</v>
      </c>
      <c r="K693" s="161">
        <v>203777</v>
      </c>
      <c r="L693" s="161">
        <v>306870</v>
      </c>
      <c r="M693" s="161">
        <v>272770</v>
      </c>
      <c r="N693" s="161">
        <v>110362</v>
      </c>
      <c r="O693" s="165">
        <v>1408868</v>
      </c>
    </row>
    <row r="694" spans="1:15" ht="11.25" customHeight="1" x14ac:dyDescent="0.2">
      <c r="A694" s="270" t="s">
        <v>91</v>
      </c>
      <c r="B694" s="157" t="s">
        <v>202</v>
      </c>
      <c r="C694" s="158" t="s">
        <v>203</v>
      </c>
      <c r="D694" s="159"/>
      <c r="E694" s="159"/>
      <c r="F694" s="159"/>
      <c r="G694" s="159"/>
      <c r="H694" s="159"/>
      <c r="I694" s="159"/>
      <c r="J694" s="159"/>
      <c r="K694" s="159"/>
      <c r="L694" s="159"/>
      <c r="M694" s="159"/>
      <c r="N694" s="159"/>
      <c r="O694" s="159"/>
    </row>
    <row r="695" spans="1:15" ht="11.25" customHeight="1" x14ac:dyDescent="0.2">
      <c r="A695" s="271"/>
      <c r="B695" s="157" t="s">
        <v>202</v>
      </c>
      <c r="C695" s="158" t="s">
        <v>204</v>
      </c>
      <c r="D695" s="159"/>
      <c r="E695" s="159"/>
      <c r="F695" s="159"/>
      <c r="G695" s="159"/>
      <c r="H695" s="159"/>
      <c r="I695" s="159"/>
      <c r="J695" s="159"/>
      <c r="K695" s="159"/>
      <c r="L695" s="159"/>
      <c r="M695" s="159"/>
      <c r="N695" s="159"/>
      <c r="O695" s="159"/>
    </row>
    <row r="696" spans="1:15" ht="11.25" customHeight="1" x14ac:dyDescent="0.2">
      <c r="A696" s="271"/>
      <c r="B696" s="157" t="s">
        <v>205</v>
      </c>
      <c r="C696" s="158" t="s">
        <v>203</v>
      </c>
      <c r="D696" s="159"/>
      <c r="E696" s="159"/>
      <c r="F696" s="159"/>
      <c r="G696" s="159"/>
      <c r="H696" s="159"/>
      <c r="I696" s="159"/>
      <c r="J696" s="159"/>
      <c r="K696" s="159"/>
      <c r="L696" s="159"/>
      <c r="M696" s="159"/>
      <c r="N696" s="159"/>
      <c r="O696" s="159"/>
    </row>
    <row r="697" spans="1:15" ht="11.25" customHeight="1" x14ac:dyDescent="0.2">
      <c r="A697" s="271"/>
      <c r="B697" s="157" t="s">
        <v>205</v>
      </c>
      <c r="C697" s="158" t="s">
        <v>204</v>
      </c>
      <c r="D697" s="159"/>
      <c r="E697" s="159"/>
      <c r="F697" s="159"/>
      <c r="G697" s="159"/>
      <c r="H697" s="159"/>
      <c r="I697" s="159"/>
      <c r="J697" s="159"/>
      <c r="K697" s="159"/>
      <c r="L697" s="159"/>
      <c r="M697" s="159"/>
      <c r="N697" s="159"/>
      <c r="O697" s="159"/>
    </row>
    <row r="698" spans="1:15" ht="11.25" customHeight="1" x14ac:dyDescent="0.2">
      <c r="A698" s="271"/>
      <c r="B698" s="157" t="s">
        <v>206</v>
      </c>
      <c r="C698" s="158" t="s">
        <v>203</v>
      </c>
      <c r="D698" s="160">
        <v>125</v>
      </c>
      <c r="E698" s="160">
        <v>42</v>
      </c>
      <c r="F698" s="160">
        <v>90</v>
      </c>
      <c r="G698" s="160">
        <v>41</v>
      </c>
      <c r="H698" s="160">
        <v>26</v>
      </c>
      <c r="I698" s="160">
        <v>324</v>
      </c>
      <c r="J698" s="161">
        <v>35505</v>
      </c>
      <c r="K698" s="161">
        <v>11930</v>
      </c>
      <c r="L698" s="161">
        <v>25563</v>
      </c>
      <c r="M698" s="161">
        <v>11645</v>
      </c>
      <c r="N698" s="161">
        <v>7385</v>
      </c>
      <c r="O698" s="161">
        <v>92028</v>
      </c>
    </row>
    <row r="699" spans="1:15" ht="11.25" customHeight="1" x14ac:dyDescent="0.2">
      <c r="A699" s="271"/>
      <c r="B699" s="157" t="s">
        <v>206</v>
      </c>
      <c r="C699" s="158" t="s">
        <v>204</v>
      </c>
      <c r="D699" s="160">
        <v>130</v>
      </c>
      <c r="E699" s="160">
        <v>31</v>
      </c>
      <c r="F699" s="160">
        <v>92</v>
      </c>
      <c r="G699" s="160">
        <v>55</v>
      </c>
      <c r="H699" s="160">
        <v>31</v>
      </c>
      <c r="I699" s="160">
        <v>339</v>
      </c>
      <c r="J699" s="161">
        <v>38911</v>
      </c>
      <c r="K699" s="161">
        <v>9279</v>
      </c>
      <c r="L699" s="161">
        <v>27537</v>
      </c>
      <c r="M699" s="161">
        <v>16462</v>
      </c>
      <c r="N699" s="161">
        <v>9279</v>
      </c>
      <c r="O699" s="161">
        <v>101468</v>
      </c>
    </row>
    <row r="700" spans="1:15" ht="11.25" customHeight="1" x14ac:dyDescent="0.2">
      <c r="A700" s="271"/>
      <c r="B700" s="157" t="s">
        <v>207</v>
      </c>
      <c r="C700" s="158" t="s">
        <v>203</v>
      </c>
      <c r="D700" s="160">
        <v>274</v>
      </c>
      <c r="E700" s="160">
        <v>66</v>
      </c>
      <c r="F700" s="160">
        <v>196</v>
      </c>
      <c r="G700" s="160">
        <v>84</v>
      </c>
      <c r="H700" s="160">
        <v>49</v>
      </c>
      <c r="I700" s="160">
        <v>669</v>
      </c>
      <c r="J700" s="161">
        <v>26742</v>
      </c>
      <c r="K700" s="161">
        <v>6442</v>
      </c>
      <c r="L700" s="161">
        <v>19129</v>
      </c>
      <c r="M700" s="161">
        <v>8198</v>
      </c>
      <c r="N700" s="161">
        <v>4782</v>
      </c>
      <c r="O700" s="161">
        <v>65293</v>
      </c>
    </row>
    <row r="701" spans="1:15" ht="11.25" customHeight="1" x14ac:dyDescent="0.2">
      <c r="A701" s="271"/>
      <c r="B701" s="157" t="s">
        <v>207</v>
      </c>
      <c r="C701" s="158" t="s">
        <v>204</v>
      </c>
      <c r="D701" s="160">
        <v>261</v>
      </c>
      <c r="E701" s="160">
        <v>51</v>
      </c>
      <c r="F701" s="160">
        <v>204</v>
      </c>
      <c r="G701" s="160">
        <v>110</v>
      </c>
      <c r="H701" s="160">
        <v>56</v>
      </c>
      <c r="I701" s="160">
        <v>682</v>
      </c>
      <c r="J701" s="161">
        <v>46384</v>
      </c>
      <c r="K701" s="161">
        <v>9063</v>
      </c>
      <c r="L701" s="161">
        <v>36254</v>
      </c>
      <c r="M701" s="161">
        <v>19549</v>
      </c>
      <c r="N701" s="161">
        <v>9952</v>
      </c>
      <c r="O701" s="161">
        <v>121202</v>
      </c>
    </row>
    <row r="702" spans="1:15" ht="11.25" customHeight="1" x14ac:dyDescent="0.2">
      <c r="A702" s="271"/>
      <c r="B702" s="157" t="s">
        <v>208</v>
      </c>
      <c r="C702" s="158" t="s">
        <v>203</v>
      </c>
      <c r="D702" s="161">
        <v>3266</v>
      </c>
      <c r="E702" s="160">
        <v>747</v>
      </c>
      <c r="F702" s="161">
        <v>1882</v>
      </c>
      <c r="G702" s="160">
        <v>597</v>
      </c>
      <c r="H702" s="160">
        <v>355</v>
      </c>
      <c r="I702" s="161">
        <v>6847</v>
      </c>
      <c r="J702" s="161">
        <v>291933</v>
      </c>
      <c r="K702" s="161">
        <v>66771</v>
      </c>
      <c r="L702" s="161">
        <v>168223</v>
      </c>
      <c r="M702" s="161">
        <v>53363</v>
      </c>
      <c r="N702" s="161">
        <v>31732</v>
      </c>
      <c r="O702" s="161">
        <v>612022</v>
      </c>
    </row>
    <row r="703" spans="1:15" ht="11.25" customHeight="1" x14ac:dyDescent="0.2">
      <c r="A703" s="271"/>
      <c r="B703" s="157" t="s">
        <v>209</v>
      </c>
      <c r="C703" s="158" t="s">
        <v>204</v>
      </c>
      <c r="D703" s="161">
        <v>2243</v>
      </c>
      <c r="E703" s="160">
        <v>425</v>
      </c>
      <c r="F703" s="161">
        <v>1027</v>
      </c>
      <c r="G703" s="160">
        <v>282</v>
      </c>
      <c r="H703" s="160">
        <v>229</v>
      </c>
      <c r="I703" s="161">
        <v>4206</v>
      </c>
      <c r="J703" s="161">
        <v>400221</v>
      </c>
      <c r="K703" s="161">
        <v>75833</v>
      </c>
      <c r="L703" s="161">
        <v>183249</v>
      </c>
      <c r="M703" s="161">
        <v>50318</v>
      </c>
      <c r="N703" s="161">
        <v>40861</v>
      </c>
      <c r="O703" s="161">
        <v>750482</v>
      </c>
    </row>
    <row r="704" spans="1:15" ht="11.25" customHeight="1" x14ac:dyDescent="0.2">
      <c r="A704" s="271"/>
      <c r="B704" s="157" t="s">
        <v>210</v>
      </c>
      <c r="C704" s="158" t="s">
        <v>203</v>
      </c>
      <c r="D704" s="161">
        <v>1035</v>
      </c>
      <c r="E704" s="160">
        <v>126</v>
      </c>
      <c r="F704" s="160">
        <v>455</v>
      </c>
      <c r="G704" s="160">
        <v>79</v>
      </c>
      <c r="H704" s="160">
        <v>51</v>
      </c>
      <c r="I704" s="161">
        <v>1746</v>
      </c>
      <c r="J704" s="161">
        <v>165413</v>
      </c>
      <c r="K704" s="161">
        <v>20137</v>
      </c>
      <c r="L704" s="161">
        <v>72718</v>
      </c>
      <c r="M704" s="161">
        <v>12626</v>
      </c>
      <c r="N704" s="161">
        <v>8151</v>
      </c>
      <c r="O704" s="161">
        <v>279045</v>
      </c>
    </row>
    <row r="705" spans="1:15" ht="11.25" customHeight="1" x14ac:dyDescent="0.2">
      <c r="A705" s="271"/>
      <c r="B705" s="157" t="s">
        <v>211</v>
      </c>
      <c r="C705" s="158" t="s">
        <v>204</v>
      </c>
      <c r="D705" s="161">
        <v>2530</v>
      </c>
      <c r="E705" s="160">
        <v>204</v>
      </c>
      <c r="F705" s="161">
        <v>1036</v>
      </c>
      <c r="G705" s="160">
        <v>181</v>
      </c>
      <c r="H705" s="160">
        <v>82</v>
      </c>
      <c r="I705" s="161">
        <v>4033</v>
      </c>
      <c r="J705" s="161">
        <v>500711</v>
      </c>
      <c r="K705" s="161">
        <v>40374</v>
      </c>
      <c r="L705" s="161">
        <v>205034</v>
      </c>
      <c r="M705" s="161">
        <v>35822</v>
      </c>
      <c r="N705" s="161">
        <v>16229</v>
      </c>
      <c r="O705" s="161">
        <v>798170</v>
      </c>
    </row>
    <row r="706" spans="1:15" ht="11.25" customHeight="1" x14ac:dyDescent="0.2">
      <c r="A706" s="272"/>
      <c r="B706" s="273" t="s">
        <v>201</v>
      </c>
      <c r="C706" s="273"/>
      <c r="D706" s="161">
        <v>9864</v>
      </c>
      <c r="E706" s="161">
        <v>1692</v>
      </c>
      <c r="F706" s="161">
        <v>4982</v>
      </c>
      <c r="G706" s="161">
        <v>1429</v>
      </c>
      <c r="H706" s="160">
        <v>879</v>
      </c>
      <c r="I706" s="163">
        <v>18846</v>
      </c>
      <c r="J706" s="161">
        <v>1505820</v>
      </c>
      <c r="K706" s="161">
        <v>239829</v>
      </c>
      <c r="L706" s="161">
        <v>737707</v>
      </c>
      <c r="M706" s="161">
        <v>207983</v>
      </c>
      <c r="N706" s="161">
        <v>128371</v>
      </c>
      <c r="O706" s="165">
        <v>2819710</v>
      </c>
    </row>
    <row r="707" spans="1:15" ht="11.25" customHeight="1" x14ac:dyDescent="0.2">
      <c r="A707" s="270" t="s">
        <v>92</v>
      </c>
      <c r="B707" s="157" t="s">
        <v>202</v>
      </c>
      <c r="C707" s="158" t="s">
        <v>203</v>
      </c>
      <c r="D707" s="159"/>
      <c r="E707" s="159"/>
      <c r="F707" s="159"/>
      <c r="G707" s="159"/>
      <c r="H707" s="159"/>
      <c r="I707" s="159"/>
      <c r="J707" s="159"/>
      <c r="K707" s="159"/>
      <c r="L707" s="159"/>
      <c r="M707" s="159"/>
      <c r="N707" s="159"/>
      <c r="O707" s="159"/>
    </row>
    <row r="708" spans="1:15" ht="11.25" customHeight="1" x14ac:dyDescent="0.2">
      <c r="A708" s="271"/>
      <c r="B708" s="157" t="s">
        <v>202</v>
      </c>
      <c r="C708" s="158" t="s">
        <v>204</v>
      </c>
      <c r="D708" s="159"/>
      <c r="E708" s="159"/>
      <c r="F708" s="159"/>
      <c r="G708" s="159"/>
      <c r="H708" s="159"/>
      <c r="I708" s="159"/>
      <c r="J708" s="159"/>
      <c r="K708" s="159"/>
      <c r="L708" s="159"/>
      <c r="M708" s="159"/>
      <c r="N708" s="159"/>
      <c r="O708" s="159"/>
    </row>
    <row r="709" spans="1:15" ht="11.25" customHeight="1" x14ac:dyDescent="0.2">
      <c r="A709" s="271"/>
      <c r="B709" s="157" t="s">
        <v>205</v>
      </c>
      <c r="C709" s="158" t="s">
        <v>203</v>
      </c>
      <c r="D709" s="159"/>
      <c r="E709" s="159"/>
      <c r="F709" s="159"/>
      <c r="G709" s="159"/>
      <c r="H709" s="159"/>
      <c r="I709" s="159"/>
      <c r="J709" s="159"/>
      <c r="K709" s="159"/>
      <c r="L709" s="159"/>
      <c r="M709" s="159"/>
      <c r="N709" s="159"/>
      <c r="O709" s="159"/>
    </row>
    <row r="710" spans="1:15" ht="11.25" customHeight="1" x14ac:dyDescent="0.2">
      <c r="A710" s="271"/>
      <c r="B710" s="157" t="s">
        <v>205</v>
      </c>
      <c r="C710" s="158" t="s">
        <v>204</v>
      </c>
      <c r="D710" s="159"/>
      <c r="E710" s="159"/>
      <c r="F710" s="159"/>
      <c r="G710" s="159"/>
      <c r="H710" s="159"/>
      <c r="I710" s="159"/>
      <c r="J710" s="159"/>
      <c r="K710" s="159"/>
      <c r="L710" s="159"/>
      <c r="M710" s="159"/>
      <c r="N710" s="159"/>
      <c r="O710" s="159"/>
    </row>
    <row r="711" spans="1:15" ht="11.25" customHeight="1" x14ac:dyDescent="0.2">
      <c r="A711" s="271"/>
      <c r="B711" s="157" t="s">
        <v>206</v>
      </c>
      <c r="C711" s="158" t="s">
        <v>203</v>
      </c>
      <c r="D711" s="159"/>
      <c r="E711" s="159"/>
      <c r="F711" s="159"/>
      <c r="G711" s="159"/>
      <c r="H711" s="159"/>
      <c r="I711" s="159"/>
      <c r="J711" s="159"/>
      <c r="K711" s="159"/>
      <c r="L711" s="159"/>
      <c r="M711" s="159"/>
      <c r="N711" s="159"/>
      <c r="O711" s="159"/>
    </row>
    <row r="712" spans="1:15" ht="11.25" customHeight="1" x14ac:dyDescent="0.2">
      <c r="A712" s="271"/>
      <c r="B712" s="157" t="s">
        <v>206</v>
      </c>
      <c r="C712" s="158" t="s">
        <v>204</v>
      </c>
      <c r="D712" s="160">
        <v>1</v>
      </c>
      <c r="E712" s="159"/>
      <c r="F712" s="159"/>
      <c r="G712" s="159"/>
      <c r="H712" s="159"/>
      <c r="I712" s="160">
        <v>1</v>
      </c>
      <c r="J712" s="160">
        <v>299</v>
      </c>
      <c r="K712" s="159"/>
      <c r="L712" s="159"/>
      <c r="M712" s="159"/>
      <c r="N712" s="159"/>
      <c r="O712" s="160">
        <v>299</v>
      </c>
    </row>
    <row r="713" spans="1:15" ht="11.25" customHeight="1" x14ac:dyDescent="0.2">
      <c r="A713" s="271"/>
      <c r="B713" s="157" t="s">
        <v>207</v>
      </c>
      <c r="C713" s="158" t="s">
        <v>203</v>
      </c>
      <c r="D713" s="160">
        <v>28</v>
      </c>
      <c r="E713" s="160">
        <v>141</v>
      </c>
      <c r="F713" s="160">
        <v>44</v>
      </c>
      <c r="G713" s="160">
        <v>7</v>
      </c>
      <c r="H713" s="160">
        <v>9</v>
      </c>
      <c r="I713" s="160">
        <v>229</v>
      </c>
      <c r="J713" s="161">
        <v>2733</v>
      </c>
      <c r="K713" s="161">
        <v>13761</v>
      </c>
      <c r="L713" s="161">
        <v>4294</v>
      </c>
      <c r="M713" s="160">
        <v>683</v>
      </c>
      <c r="N713" s="160">
        <v>878</v>
      </c>
      <c r="O713" s="161">
        <v>22349</v>
      </c>
    </row>
    <row r="714" spans="1:15" ht="11.25" customHeight="1" x14ac:dyDescent="0.2">
      <c r="A714" s="271"/>
      <c r="B714" s="157" t="s">
        <v>207</v>
      </c>
      <c r="C714" s="158" t="s">
        <v>204</v>
      </c>
      <c r="D714" s="160">
        <v>23</v>
      </c>
      <c r="E714" s="160">
        <v>121</v>
      </c>
      <c r="F714" s="160">
        <v>37</v>
      </c>
      <c r="G714" s="160">
        <v>5</v>
      </c>
      <c r="H714" s="160">
        <v>3</v>
      </c>
      <c r="I714" s="160">
        <v>189</v>
      </c>
      <c r="J714" s="161">
        <v>4087</v>
      </c>
      <c r="K714" s="161">
        <v>21504</v>
      </c>
      <c r="L714" s="161">
        <v>6575</v>
      </c>
      <c r="M714" s="160">
        <v>889</v>
      </c>
      <c r="N714" s="160">
        <v>533</v>
      </c>
      <c r="O714" s="161">
        <v>33588</v>
      </c>
    </row>
    <row r="715" spans="1:15" ht="11.25" customHeight="1" x14ac:dyDescent="0.2">
      <c r="A715" s="271"/>
      <c r="B715" s="157" t="s">
        <v>208</v>
      </c>
      <c r="C715" s="158" t="s">
        <v>203</v>
      </c>
      <c r="D715" s="161">
        <v>1528</v>
      </c>
      <c r="E715" s="161">
        <v>4234</v>
      </c>
      <c r="F715" s="161">
        <v>2105</v>
      </c>
      <c r="G715" s="160">
        <v>419</v>
      </c>
      <c r="H715" s="160">
        <v>291</v>
      </c>
      <c r="I715" s="161">
        <v>8577</v>
      </c>
      <c r="J715" s="161">
        <v>136581</v>
      </c>
      <c r="K715" s="161">
        <v>378458</v>
      </c>
      <c r="L715" s="161">
        <v>188156</v>
      </c>
      <c r="M715" s="161">
        <v>37453</v>
      </c>
      <c r="N715" s="161">
        <v>26011</v>
      </c>
      <c r="O715" s="161">
        <v>766659</v>
      </c>
    </row>
    <row r="716" spans="1:15" ht="11.25" customHeight="1" x14ac:dyDescent="0.2">
      <c r="A716" s="271"/>
      <c r="B716" s="157" t="s">
        <v>209</v>
      </c>
      <c r="C716" s="158" t="s">
        <v>204</v>
      </c>
      <c r="D716" s="161">
        <v>1100</v>
      </c>
      <c r="E716" s="161">
        <v>3604</v>
      </c>
      <c r="F716" s="161">
        <v>1930</v>
      </c>
      <c r="G716" s="160">
        <v>313</v>
      </c>
      <c r="H716" s="160">
        <v>142</v>
      </c>
      <c r="I716" s="161">
        <v>7089</v>
      </c>
      <c r="J716" s="161">
        <v>196274</v>
      </c>
      <c r="K716" s="161">
        <v>643067</v>
      </c>
      <c r="L716" s="161">
        <v>344372</v>
      </c>
      <c r="M716" s="161">
        <v>55849</v>
      </c>
      <c r="N716" s="161">
        <v>25337</v>
      </c>
      <c r="O716" s="161">
        <v>1264899</v>
      </c>
    </row>
    <row r="717" spans="1:15" ht="11.25" customHeight="1" x14ac:dyDescent="0.2">
      <c r="A717" s="271"/>
      <c r="B717" s="157" t="s">
        <v>210</v>
      </c>
      <c r="C717" s="158" t="s">
        <v>203</v>
      </c>
      <c r="D717" s="160">
        <v>343</v>
      </c>
      <c r="E717" s="161">
        <v>1128</v>
      </c>
      <c r="F717" s="160">
        <v>579</v>
      </c>
      <c r="G717" s="160">
        <v>72</v>
      </c>
      <c r="H717" s="160">
        <v>82</v>
      </c>
      <c r="I717" s="161">
        <v>2204</v>
      </c>
      <c r="J717" s="161">
        <v>54818</v>
      </c>
      <c r="K717" s="161">
        <v>180276</v>
      </c>
      <c r="L717" s="161">
        <v>92535</v>
      </c>
      <c r="M717" s="161">
        <v>11507</v>
      </c>
      <c r="N717" s="161">
        <v>13105</v>
      </c>
      <c r="O717" s="161">
        <v>352241</v>
      </c>
    </row>
    <row r="718" spans="1:15" ht="11.25" customHeight="1" x14ac:dyDescent="0.2">
      <c r="A718" s="271"/>
      <c r="B718" s="157" t="s">
        <v>211</v>
      </c>
      <c r="C718" s="158" t="s">
        <v>204</v>
      </c>
      <c r="D718" s="160">
        <v>870</v>
      </c>
      <c r="E718" s="161">
        <v>2975</v>
      </c>
      <c r="F718" s="161">
        <v>1492</v>
      </c>
      <c r="G718" s="160">
        <v>153</v>
      </c>
      <c r="H718" s="160">
        <v>208</v>
      </c>
      <c r="I718" s="161">
        <v>5698</v>
      </c>
      <c r="J718" s="161">
        <v>172181</v>
      </c>
      <c r="K718" s="161">
        <v>588781</v>
      </c>
      <c r="L718" s="161">
        <v>295281</v>
      </c>
      <c r="M718" s="161">
        <v>30280</v>
      </c>
      <c r="N718" s="161">
        <v>41165</v>
      </c>
      <c r="O718" s="161">
        <v>1127688</v>
      </c>
    </row>
    <row r="719" spans="1:15" ht="11.25" customHeight="1" x14ac:dyDescent="0.2">
      <c r="A719" s="272"/>
      <c r="B719" s="273" t="s">
        <v>201</v>
      </c>
      <c r="C719" s="273"/>
      <c r="D719" s="161">
        <v>3893</v>
      </c>
      <c r="E719" s="161">
        <v>12203</v>
      </c>
      <c r="F719" s="161">
        <v>6187</v>
      </c>
      <c r="G719" s="160">
        <v>969</v>
      </c>
      <c r="H719" s="160">
        <v>735</v>
      </c>
      <c r="I719" s="163">
        <v>23987</v>
      </c>
      <c r="J719" s="161">
        <v>566973</v>
      </c>
      <c r="K719" s="161">
        <v>1825847</v>
      </c>
      <c r="L719" s="161">
        <v>931213</v>
      </c>
      <c r="M719" s="161">
        <v>136661</v>
      </c>
      <c r="N719" s="161">
        <v>107029</v>
      </c>
      <c r="O719" s="165">
        <v>3567723</v>
      </c>
    </row>
    <row r="720" spans="1:15" ht="11.25" customHeight="1" x14ac:dyDescent="0.2">
      <c r="A720" s="270" t="s">
        <v>93</v>
      </c>
      <c r="B720" s="157" t="s">
        <v>202</v>
      </c>
      <c r="C720" s="158" t="s">
        <v>203</v>
      </c>
      <c r="D720" s="159"/>
      <c r="E720" s="159"/>
      <c r="F720" s="159"/>
      <c r="G720" s="159"/>
      <c r="H720" s="159"/>
      <c r="I720" s="159"/>
      <c r="J720" s="159"/>
      <c r="K720" s="159"/>
      <c r="L720" s="159"/>
      <c r="M720" s="159"/>
      <c r="N720" s="159"/>
      <c r="O720" s="159"/>
    </row>
    <row r="721" spans="1:15" ht="11.25" customHeight="1" x14ac:dyDescent="0.2">
      <c r="A721" s="271"/>
      <c r="B721" s="157" t="s">
        <v>202</v>
      </c>
      <c r="C721" s="158" t="s">
        <v>204</v>
      </c>
      <c r="D721" s="159"/>
      <c r="E721" s="159"/>
      <c r="F721" s="159"/>
      <c r="G721" s="159"/>
      <c r="H721" s="159"/>
      <c r="I721" s="159"/>
      <c r="J721" s="159"/>
      <c r="K721" s="159"/>
      <c r="L721" s="159"/>
      <c r="M721" s="159"/>
      <c r="N721" s="159"/>
      <c r="O721" s="159"/>
    </row>
    <row r="722" spans="1:15" ht="11.25" customHeight="1" x14ac:dyDescent="0.2">
      <c r="A722" s="271"/>
      <c r="B722" s="157" t="s">
        <v>205</v>
      </c>
      <c r="C722" s="158" t="s">
        <v>203</v>
      </c>
      <c r="D722" s="159"/>
      <c r="E722" s="159"/>
      <c r="F722" s="159"/>
      <c r="G722" s="159"/>
      <c r="H722" s="159"/>
      <c r="I722" s="159"/>
      <c r="J722" s="159"/>
      <c r="K722" s="159"/>
      <c r="L722" s="159"/>
      <c r="M722" s="159"/>
      <c r="N722" s="159"/>
      <c r="O722" s="159"/>
    </row>
    <row r="723" spans="1:15" ht="11.25" customHeight="1" x14ac:dyDescent="0.2">
      <c r="A723" s="271"/>
      <c r="B723" s="157" t="s">
        <v>205</v>
      </c>
      <c r="C723" s="158" t="s">
        <v>204</v>
      </c>
      <c r="D723" s="159"/>
      <c r="E723" s="159"/>
      <c r="F723" s="159"/>
      <c r="G723" s="159"/>
      <c r="H723" s="159"/>
      <c r="I723" s="159"/>
      <c r="J723" s="159"/>
      <c r="K723" s="159"/>
      <c r="L723" s="159"/>
      <c r="M723" s="159"/>
      <c r="N723" s="159"/>
      <c r="O723" s="159"/>
    </row>
    <row r="724" spans="1:15" ht="11.25" customHeight="1" x14ac:dyDescent="0.2">
      <c r="A724" s="271"/>
      <c r="B724" s="157" t="s">
        <v>206</v>
      </c>
      <c r="C724" s="158" t="s">
        <v>203</v>
      </c>
      <c r="D724" s="159"/>
      <c r="E724" s="159"/>
      <c r="F724" s="159"/>
      <c r="G724" s="159"/>
      <c r="H724" s="159"/>
      <c r="I724" s="159"/>
      <c r="J724" s="159"/>
      <c r="K724" s="159"/>
      <c r="L724" s="159"/>
      <c r="M724" s="159"/>
      <c r="N724" s="159"/>
      <c r="O724" s="159"/>
    </row>
    <row r="725" spans="1:15" ht="11.25" customHeight="1" x14ac:dyDescent="0.2">
      <c r="A725" s="271"/>
      <c r="B725" s="157" t="s">
        <v>206</v>
      </c>
      <c r="C725" s="158" t="s">
        <v>204</v>
      </c>
      <c r="D725" s="159"/>
      <c r="E725" s="159"/>
      <c r="F725" s="159"/>
      <c r="G725" s="159"/>
      <c r="H725" s="159"/>
      <c r="I725" s="159"/>
      <c r="J725" s="159"/>
      <c r="K725" s="159"/>
      <c r="L725" s="159"/>
      <c r="M725" s="159"/>
      <c r="N725" s="159"/>
      <c r="O725" s="159"/>
    </row>
    <row r="726" spans="1:15" ht="11.25" customHeight="1" x14ac:dyDescent="0.2">
      <c r="A726" s="271"/>
      <c r="B726" s="157" t="s">
        <v>207</v>
      </c>
      <c r="C726" s="158" t="s">
        <v>203</v>
      </c>
      <c r="D726" s="160">
        <v>12</v>
      </c>
      <c r="E726" s="160">
        <v>12</v>
      </c>
      <c r="F726" s="159"/>
      <c r="G726" s="159"/>
      <c r="H726" s="160">
        <v>7</v>
      </c>
      <c r="I726" s="160">
        <v>31</v>
      </c>
      <c r="J726" s="161">
        <v>1171</v>
      </c>
      <c r="K726" s="161">
        <v>1171</v>
      </c>
      <c r="L726" s="159"/>
      <c r="M726" s="159"/>
      <c r="N726" s="160">
        <v>683</v>
      </c>
      <c r="O726" s="161">
        <v>3025</v>
      </c>
    </row>
    <row r="727" spans="1:15" ht="11.25" customHeight="1" x14ac:dyDescent="0.2">
      <c r="A727" s="271"/>
      <c r="B727" s="157" t="s">
        <v>207</v>
      </c>
      <c r="C727" s="158" t="s">
        <v>204</v>
      </c>
      <c r="D727" s="160">
        <v>8</v>
      </c>
      <c r="E727" s="160">
        <v>14</v>
      </c>
      <c r="F727" s="159"/>
      <c r="G727" s="159"/>
      <c r="H727" s="160">
        <v>13</v>
      </c>
      <c r="I727" s="160">
        <v>35</v>
      </c>
      <c r="J727" s="161">
        <v>1422</v>
      </c>
      <c r="K727" s="161">
        <v>2488</v>
      </c>
      <c r="L727" s="159"/>
      <c r="M727" s="159"/>
      <c r="N727" s="161">
        <v>2310</v>
      </c>
      <c r="O727" s="161">
        <v>6220</v>
      </c>
    </row>
    <row r="728" spans="1:15" ht="11.25" customHeight="1" x14ac:dyDescent="0.2">
      <c r="A728" s="271"/>
      <c r="B728" s="157" t="s">
        <v>208</v>
      </c>
      <c r="C728" s="158" t="s">
        <v>203</v>
      </c>
      <c r="D728" s="160">
        <v>623</v>
      </c>
      <c r="E728" s="160">
        <v>658</v>
      </c>
      <c r="F728" s="160">
        <v>125</v>
      </c>
      <c r="G728" s="160">
        <v>29</v>
      </c>
      <c r="H728" s="161">
        <v>1148</v>
      </c>
      <c r="I728" s="161">
        <v>2583</v>
      </c>
      <c r="J728" s="161">
        <v>55687</v>
      </c>
      <c r="K728" s="161">
        <v>58816</v>
      </c>
      <c r="L728" s="161">
        <v>11173</v>
      </c>
      <c r="M728" s="161">
        <v>2592</v>
      </c>
      <c r="N728" s="161">
        <v>102615</v>
      </c>
      <c r="O728" s="161">
        <v>230883</v>
      </c>
    </row>
    <row r="729" spans="1:15" ht="11.25" customHeight="1" x14ac:dyDescent="0.2">
      <c r="A729" s="271"/>
      <c r="B729" s="157" t="s">
        <v>209</v>
      </c>
      <c r="C729" s="158" t="s">
        <v>204</v>
      </c>
      <c r="D729" s="160">
        <v>359</v>
      </c>
      <c r="E729" s="160">
        <v>353</v>
      </c>
      <c r="F729" s="160">
        <v>56</v>
      </c>
      <c r="G729" s="160">
        <v>10</v>
      </c>
      <c r="H729" s="160">
        <v>601</v>
      </c>
      <c r="I729" s="161">
        <v>1379</v>
      </c>
      <c r="J729" s="161">
        <v>64057</v>
      </c>
      <c r="K729" s="161">
        <v>62986</v>
      </c>
      <c r="L729" s="161">
        <v>9992</v>
      </c>
      <c r="M729" s="161">
        <v>1784</v>
      </c>
      <c r="N729" s="161">
        <v>107237</v>
      </c>
      <c r="O729" s="161">
        <v>246056</v>
      </c>
    </row>
    <row r="730" spans="1:15" ht="11.25" customHeight="1" x14ac:dyDescent="0.2">
      <c r="A730" s="271"/>
      <c r="B730" s="157" t="s">
        <v>210</v>
      </c>
      <c r="C730" s="158" t="s">
        <v>203</v>
      </c>
      <c r="D730" s="160">
        <v>113</v>
      </c>
      <c r="E730" s="160">
        <v>123</v>
      </c>
      <c r="F730" s="160">
        <v>18</v>
      </c>
      <c r="G730" s="160">
        <v>6</v>
      </c>
      <c r="H730" s="160">
        <v>290</v>
      </c>
      <c r="I730" s="160">
        <v>550</v>
      </c>
      <c r="J730" s="161">
        <v>18060</v>
      </c>
      <c r="K730" s="161">
        <v>19658</v>
      </c>
      <c r="L730" s="161">
        <v>2877</v>
      </c>
      <c r="M730" s="160">
        <v>959</v>
      </c>
      <c r="N730" s="161">
        <v>46348</v>
      </c>
      <c r="O730" s="161">
        <v>87902</v>
      </c>
    </row>
    <row r="731" spans="1:15" ht="11.25" customHeight="1" x14ac:dyDescent="0.2">
      <c r="A731" s="271"/>
      <c r="B731" s="157" t="s">
        <v>211</v>
      </c>
      <c r="C731" s="158" t="s">
        <v>204</v>
      </c>
      <c r="D731" s="160">
        <v>233</v>
      </c>
      <c r="E731" s="160">
        <v>290</v>
      </c>
      <c r="F731" s="160">
        <v>38</v>
      </c>
      <c r="G731" s="160">
        <v>14</v>
      </c>
      <c r="H731" s="160">
        <v>501</v>
      </c>
      <c r="I731" s="161">
        <v>1076</v>
      </c>
      <c r="J731" s="161">
        <v>46113</v>
      </c>
      <c r="K731" s="161">
        <v>57394</v>
      </c>
      <c r="L731" s="161">
        <v>7521</v>
      </c>
      <c r="M731" s="161">
        <v>2771</v>
      </c>
      <c r="N731" s="161">
        <v>99153</v>
      </c>
      <c r="O731" s="161">
        <v>212952</v>
      </c>
    </row>
    <row r="732" spans="1:15" ht="11.25" customHeight="1" x14ac:dyDescent="0.2">
      <c r="A732" s="272"/>
      <c r="B732" s="273" t="s">
        <v>201</v>
      </c>
      <c r="C732" s="273"/>
      <c r="D732" s="161">
        <v>1348</v>
      </c>
      <c r="E732" s="161">
        <v>1450</v>
      </c>
      <c r="F732" s="160">
        <v>237</v>
      </c>
      <c r="G732" s="160">
        <v>59</v>
      </c>
      <c r="H732" s="161">
        <v>2560</v>
      </c>
      <c r="I732" s="163">
        <v>5654</v>
      </c>
      <c r="J732" s="161">
        <v>186510</v>
      </c>
      <c r="K732" s="161">
        <v>202513</v>
      </c>
      <c r="L732" s="161">
        <v>31563</v>
      </c>
      <c r="M732" s="161">
        <v>8106</v>
      </c>
      <c r="N732" s="161">
        <v>358346</v>
      </c>
      <c r="O732" s="165">
        <v>787038</v>
      </c>
    </row>
    <row r="733" spans="1:15" ht="11.25" customHeight="1" x14ac:dyDescent="0.2">
      <c r="A733" s="270" t="s">
        <v>94</v>
      </c>
      <c r="B733" s="157" t="s">
        <v>202</v>
      </c>
      <c r="C733" s="158" t="s">
        <v>203</v>
      </c>
      <c r="D733" s="159"/>
      <c r="E733" s="159"/>
      <c r="F733" s="159"/>
      <c r="G733" s="159"/>
      <c r="H733" s="159"/>
      <c r="I733" s="159"/>
      <c r="J733" s="159"/>
      <c r="K733" s="159"/>
      <c r="L733" s="159"/>
      <c r="M733" s="159"/>
      <c r="N733" s="159"/>
      <c r="O733" s="159"/>
    </row>
    <row r="734" spans="1:15" ht="11.25" customHeight="1" x14ac:dyDescent="0.2">
      <c r="A734" s="271"/>
      <c r="B734" s="157" t="s">
        <v>202</v>
      </c>
      <c r="C734" s="158" t="s">
        <v>204</v>
      </c>
      <c r="D734" s="159"/>
      <c r="E734" s="159"/>
      <c r="F734" s="159"/>
      <c r="G734" s="159"/>
      <c r="H734" s="159"/>
      <c r="I734" s="159"/>
      <c r="J734" s="159"/>
      <c r="K734" s="159"/>
      <c r="L734" s="159"/>
      <c r="M734" s="159"/>
      <c r="N734" s="159"/>
      <c r="O734" s="159"/>
    </row>
    <row r="735" spans="1:15" ht="11.25" customHeight="1" x14ac:dyDescent="0.2">
      <c r="A735" s="271"/>
      <c r="B735" s="157" t="s">
        <v>205</v>
      </c>
      <c r="C735" s="158" t="s">
        <v>203</v>
      </c>
      <c r="D735" s="159"/>
      <c r="E735" s="159"/>
      <c r="F735" s="159"/>
      <c r="G735" s="159"/>
      <c r="H735" s="159"/>
      <c r="I735" s="159"/>
      <c r="J735" s="159"/>
      <c r="K735" s="159"/>
      <c r="L735" s="159"/>
      <c r="M735" s="159"/>
      <c r="N735" s="159"/>
      <c r="O735" s="159"/>
    </row>
    <row r="736" spans="1:15" ht="11.25" customHeight="1" x14ac:dyDescent="0.2">
      <c r="A736" s="271"/>
      <c r="B736" s="157" t="s">
        <v>205</v>
      </c>
      <c r="C736" s="158" t="s">
        <v>204</v>
      </c>
      <c r="D736" s="159"/>
      <c r="E736" s="159"/>
      <c r="F736" s="159"/>
      <c r="G736" s="159"/>
      <c r="H736" s="159"/>
      <c r="I736" s="159"/>
      <c r="J736" s="159"/>
      <c r="K736" s="159"/>
      <c r="L736" s="159"/>
      <c r="M736" s="159"/>
      <c r="N736" s="159"/>
      <c r="O736" s="159"/>
    </row>
    <row r="737" spans="1:15" ht="11.25" customHeight="1" x14ac:dyDescent="0.2">
      <c r="A737" s="271"/>
      <c r="B737" s="157" t="s">
        <v>206</v>
      </c>
      <c r="C737" s="158" t="s">
        <v>203</v>
      </c>
      <c r="D737" s="159"/>
      <c r="E737" s="159"/>
      <c r="F737" s="159"/>
      <c r="G737" s="159"/>
      <c r="H737" s="159"/>
      <c r="I737" s="159"/>
      <c r="J737" s="159"/>
      <c r="K737" s="159"/>
      <c r="L737" s="159"/>
      <c r="M737" s="159"/>
      <c r="N737" s="159"/>
      <c r="O737" s="159"/>
    </row>
    <row r="738" spans="1:15" ht="11.25" customHeight="1" x14ac:dyDescent="0.2">
      <c r="A738" s="271"/>
      <c r="B738" s="157" t="s">
        <v>206</v>
      </c>
      <c r="C738" s="158" t="s">
        <v>204</v>
      </c>
      <c r="D738" s="159"/>
      <c r="E738" s="159"/>
      <c r="F738" s="159"/>
      <c r="G738" s="159"/>
      <c r="H738" s="159"/>
      <c r="I738" s="159"/>
      <c r="J738" s="159"/>
      <c r="K738" s="159"/>
      <c r="L738" s="159"/>
      <c r="M738" s="159"/>
      <c r="N738" s="159"/>
      <c r="O738" s="159"/>
    </row>
    <row r="739" spans="1:15" ht="11.25" customHeight="1" x14ac:dyDescent="0.2">
      <c r="A739" s="271"/>
      <c r="B739" s="157" t="s">
        <v>207</v>
      </c>
      <c r="C739" s="158" t="s">
        <v>203</v>
      </c>
      <c r="D739" s="159"/>
      <c r="E739" s="159"/>
      <c r="F739" s="160">
        <v>3</v>
      </c>
      <c r="G739" s="159"/>
      <c r="H739" s="160">
        <v>6</v>
      </c>
      <c r="I739" s="160">
        <v>9</v>
      </c>
      <c r="J739" s="159"/>
      <c r="K739" s="159"/>
      <c r="L739" s="160">
        <v>293</v>
      </c>
      <c r="M739" s="159"/>
      <c r="N739" s="160">
        <v>586</v>
      </c>
      <c r="O739" s="160">
        <v>879</v>
      </c>
    </row>
    <row r="740" spans="1:15" ht="11.25" customHeight="1" x14ac:dyDescent="0.2">
      <c r="A740" s="271"/>
      <c r="B740" s="157" t="s">
        <v>207</v>
      </c>
      <c r="C740" s="158" t="s">
        <v>204</v>
      </c>
      <c r="D740" s="159"/>
      <c r="E740" s="159"/>
      <c r="F740" s="160">
        <v>6</v>
      </c>
      <c r="G740" s="159"/>
      <c r="H740" s="160">
        <v>7</v>
      </c>
      <c r="I740" s="160">
        <v>13</v>
      </c>
      <c r="J740" s="159"/>
      <c r="K740" s="159"/>
      <c r="L740" s="161">
        <v>1066</v>
      </c>
      <c r="M740" s="159"/>
      <c r="N740" s="161">
        <v>1244</v>
      </c>
      <c r="O740" s="161">
        <v>2310</v>
      </c>
    </row>
    <row r="741" spans="1:15" ht="11.25" customHeight="1" x14ac:dyDescent="0.2">
      <c r="A741" s="271"/>
      <c r="B741" s="157" t="s">
        <v>208</v>
      </c>
      <c r="C741" s="158" t="s">
        <v>203</v>
      </c>
      <c r="D741" s="160">
        <v>2</v>
      </c>
      <c r="E741" s="160">
        <v>7</v>
      </c>
      <c r="F741" s="160">
        <v>715</v>
      </c>
      <c r="G741" s="160">
        <v>12</v>
      </c>
      <c r="H741" s="160">
        <v>823</v>
      </c>
      <c r="I741" s="161">
        <v>1559</v>
      </c>
      <c r="J741" s="160">
        <v>179</v>
      </c>
      <c r="K741" s="160">
        <v>626</v>
      </c>
      <c r="L741" s="161">
        <v>63911</v>
      </c>
      <c r="M741" s="161">
        <v>1073</v>
      </c>
      <c r="N741" s="161">
        <v>73564</v>
      </c>
      <c r="O741" s="161">
        <v>139353</v>
      </c>
    </row>
    <row r="742" spans="1:15" ht="11.25" customHeight="1" x14ac:dyDescent="0.2">
      <c r="A742" s="271"/>
      <c r="B742" s="157" t="s">
        <v>209</v>
      </c>
      <c r="C742" s="158" t="s">
        <v>204</v>
      </c>
      <c r="D742" s="160">
        <v>5</v>
      </c>
      <c r="E742" s="160">
        <v>4</v>
      </c>
      <c r="F742" s="160">
        <v>391</v>
      </c>
      <c r="G742" s="160">
        <v>4</v>
      </c>
      <c r="H742" s="160">
        <v>348</v>
      </c>
      <c r="I742" s="160">
        <v>752</v>
      </c>
      <c r="J742" s="160">
        <v>892</v>
      </c>
      <c r="K742" s="160">
        <v>714</v>
      </c>
      <c r="L742" s="161">
        <v>69767</v>
      </c>
      <c r="M742" s="160">
        <v>714</v>
      </c>
      <c r="N742" s="161">
        <v>62094</v>
      </c>
      <c r="O742" s="161">
        <v>134181</v>
      </c>
    </row>
    <row r="743" spans="1:15" ht="11.25" customHeight="1" x14ac:dyDescent="0.2">
      <c r="A743" s="271"/>
      <c r="B743" s="157" t="s">
        <v>210</v>
      </c>
      <c r="C743" s="158" t="s">
        <v>203</v>
      </c>
      <c r="D743" s="159"/>
      <c r="E743" s="159"/>
      <c r="F743" s="160">
        <v>163</v>
      </c>
      <c r="G743" s="159"/>
      <c r="H743" s="160">
        <v>355</v>
      </c>
      <c r="I743" s="160">
        <v>518</v>
      </c>
      <c r="J743" s="159"/>
      <c r="K743" s="159"/>
      <c r="L743" s="161">
        <v>26051</v>
      </c>
      <c r="M743" s="159"/>
      <c r="N743" s="161">
        <v>56736</v>
      </c>
      <c r="O743" s="161">
        <v>82787</v>
      </c>
    </row>
    <row r="744" spans="1:15" ht="11.25" customHeight="1" x14ac:dyDescent="0.2">
      <c r="A744" s="271"/>
      <c r="B744" s="157" t="s">
        <v>211</v>
      </c>
      <c r="C744" s="158" t="s">
        <v>204</v>
      </c>
      <c r="D744" s="159"/>
      <c r="E744" s="160">
        <v>1</v>
      </c>
      <c r="F744" s="160">
        <v>256</v>
      </c>
      <c r="G744" s="160">
        <v>5</v>
      </c>
      <c r="H744" s="160">
        <v>647</v>
      </c>
      <c r="I744" s="160">
        <v>909</v>
      </c>
      <c r="J744" s="159"/>
      <c r="K744" s="160">
        <v>198</v>
      </c>
      <c r="L744" s="161">
        <v>50665</v>
      </c>
      <c r="M744" s="160">
        <v>990</v>
      </c>
      <c r="N744" s="161">
        <v>128047</v>
      </c>
      <c r="O744" s="161">
        <v>179900</v>
      </c>
    </row>
    <row r="745" spans="1:15" ht="11.25" customHeight="1" x14ac:dyDescent="0.2">
      <c r="A745" s="272"/>
      <c r="B745" s="273" t="s">
        <v>201</v>
      </c>
      <c r="C745" s="273"/>
      <c r="D745" s="160">
        <v>7</v>
      </c>
      <c r="E745" s="160">
        <v>12</v>
      </c>
      <c r="F745" s="161">
        <v>1534</v>
      </c>
      <c r="G745" s="160">
        <v>21</v>
      </c>
      <c r="H745" s="161">
        <v>2186</v>
      </c>
      <c r="I745" s="163">
        <v>3760</v>
      </c>
      <c r="J745" s="161">
        <v>1071</v>
      </c>
      <c r="K745" s="161">
        <v>1538</v>
      </c>
      <c r="L745" s="161">
        <v>211753</v>
      </c>
      <c r="M745" s="161">
        <v>2777</v>
      </c>
      <c r="N745" s="161">
        <v>322271</v>
      </c>
      <c r="O745" s="165">
        <v>539410</v>
      </c>
    </row>
    <row r="746" spans="1:15" ht="11.25" customHeight="1" x14ac:dyDescent="0.2">
      <c r="A746" s="270" t="s">
        <v>95</v>
      </c>
      <c r="B746" s="157" t="s">
        <v>202</v>
      </c>
      <c r="C746" s="158" t="s">
        <v>203</v>
      </c>
      <c r="D746" s="159"/>
      <c r="E746" s="159"/>
      <c r="F746" s="159"/>
      <c r="G746" s="159"/>
      <c r="H746" s="159"/>
      <c r="I746" s="159"/>
      <c r="J746" s="159"/>
      <c r="K746" s="159"/>
      <c r="L746" s="159"/>
      <c r="M746" s="159"/>
      <c r="N746" s="159"/>
      <c r="O746" s="159"/>
    </row>
    <row r="747" spans="1:15" ht="11.25" customHeight="1" x14ac:dyDescent="0.2">
      <c r="A747" s="271"/>
      <c r="B747" s="157" t="s">
        <v>202</v>
      </c>
      <c r="C747" s="158" t="s">
        <v>204</v>
      </c>
      <c r="D747" s="159"/>
      <c r="E747" s="159"/>
      <c r="F747" s="159"/>
      <c r="G747" s="159"/>
      <c r="H747" s="159"/>
      <c r="I747" s="159"/>
      <c r="J747" s="159"/>
      <c r="K747" s="159"/>
      <c r="L747" s="159"/>
      <c r="M747" s="159"/>
      <c r="N747" s="159"/>
      <c r="O747" s="159"/>
    </row>
    <row r="748" spans="1:15" ht="11.25" customHeight="1" x14ac:dyDescent="0.2">
      <c r="A748" s="271"/>
      <c r="B748" s="157" t="s">
        <v>205</v>
      </c>
      <c r="C748" s="158" t="s">
        <v>203</v>
      </c>
      <c r="D748" s="159"/>
      <c r="E748" s="159"/>
      <c r="F748" s="159"/>
      <c r="G748" s="159"/>
      <c r="H748" s="159"/>
      <c r="I748" s="159"/>
      <c r="J748" s="159"/>
      <c r="K748" s="159"/>
      <c r="L748" s="159"/>
      <c r="M748" s="159"/>
      <c r="N748" s="159"/>
      <c r="O748" s="159"/>
    </row>
    <row r="749" spans="1:15" ht="11.25" customHeight="1" x14ac:dyDescent="0.2">
      <c r="A749" s="271"/>
      <c r="B749" s="157" t="s">
        <v>205</v>
      </c>
      <c r="C749" s="158" t="s">
        <v>204</v>
      </c>
      <c r="D749" s="159"/>
      <c r="E749" s="159"/>
      <c r="F749" s="159"/>
      <c r="G749" s="159"/>
      <c r="H749" s="159"/>
      <c r="I749" s="159"/>
      <c r="J749" s="159"/>
      <c r="K749" s="159"/>
      <c r="L749" s="159"/>
      <c r="M749" s="159"/>
      <c r="N749" s="159"/>
      <c r="O749" s="159"/>
    </row>
    <row r="750" spans="1:15" ht="11.25" customHeight="1" x14ac:dyDescent="0.2">
      <c r="A750" s="271"/>
      <c r="B750" s="157" t="s">
        <v>206</v>
      </c>
      <c r="C750" s="158" t="s">
        <v>203</v>
      </c>
      <c r="D750" s="160">
        <v>14</v>
      </c>
      <c r="E750" s="160">
        <v>6</v>
      </c>
      <c r="F750" s="160">
        <v>5</v>
      </c>
      <c r="G750" s="160">
        <v>5</v>
      </c>
      <c r="H750" s="160">
        <v>2</v>
      </c>
      <c r="I750" s="160">
        <v>32</v>
      </c>
      <c r="J750" s="161">
        <v>3977</v>
      </c>
      <c r="K750" s="161">
        <v>1704</v>
      </c>
      <c r="L750" s="161">
        <v>1420</v>
      </c>
      <c r="M750" s="161">
        <v>1420</v>
      </c>
      <c r="N750" s="160">
        <v>568</v>
      </c>
      <c r="O750" s="161">
        <v>9089</v>
      </c>
    </row>
    <row r="751" spans="1:15" ht="11.25" customHeight="1" x14ac:dyDescent="0.2">
      <c r="A751" s="271"/>
      <c r="B751" s="157" t="s">
        <v>206</v>
      </c>
      <c r="C751" s="158" t="s">
        <v>204</v>
      </c>
      <c r="D751" s="159"/>
      <c r="E751" s="159"/>
      <c r="F751" s="159"/>
      <c r="G751" s="159"/>
      <c r="H751" s="159"/>
      <c r="I751" s="159"/>
      <c r="J751" s="159"/>
      <c r="K751" s="159"/>
      <c r="L751" s="159"/>
      <c r="M751" s="159"/>
      <c r="N751" s="159"/>
      <c r="O751" s="159"/>
    </row>
    <row r="752" spans="1:15" ht="11.25" customHeight="1" x14ac:dyDescent="0.2">
      <c r="A752" s="271"/>
      <c r="B752" s="157" t="s">
        <v>207</v>
      </c>
      <c r="C752" s="158" t="s">
        <v>203</v>
      </c>
      <c r="D752" s="160">
        <v>7</v>
      </c>
      <c r="E752" s="160">
        <v>4</v>
      </c>
      <c r="F752" s="160">
        <v>3</v>
      </c>
      <c r="G752" s="159"/>
      <c r="H752" s="160">
        <v>3</v>
      </c>
      <c r="I752" s="160">
        <v>17</v>
      </c>
      <c r="J752" s="160">
        <v>683</v>
      </c>
      <c r="K752" s="160">
        <v>390</v>
      </c>
      <c r="L752" s="160">
        <v>293</v>
      </c>
      <c r="M752" s="159"/>
      <c r="N752" s="160">
        <v>293</v>
      </c>
      <c r="O752" s="161">
        <v>1659</v>
      </c>
    </row>
    <row r="753" spans="1:15" ht="11.25" customHeight="1" x14ac:dyDescent="0.2">
      <c r="A753" s="271"/>
      <c r="B753" s="157" t="s">
        <v>207</v>
      </c>
      <c r="C753" s="158" t="s">
        <v>204</v>
      </c>
      <c r="D753" s="159"/>
      <c r="E753" s="159"/>
      <c r="F753" s="159"/>
      <c r="G753" s="159"/>
      <c r="H753" s="159"/>
      <c r="I753" s="159"/>
      <c r="J753" s="159"/>
      <c r="K753" s="159"/>
      <c r="L753" s="159"/>
      <c r="M753" s="159"/>
      <c r="N753" s="159"/>
      <c r="O753" s="159"/>
    </row>
    <row r="754" spans="1:15" ht="11.25" customHeight="1" x14ac:dyDescent="0.2">
      <c r="A754" s="271"/>
      <c r="B754" s="157" t="s">
        <v>208</v>
      </c>
      <c r="C754" s="158" t="s">
        <v>203</v>
      </c>
      <c r="D754" s="160">
        <v>102</v>
      </c>
      <c r="E754" s="160">
        <v>36</v>
      </c>
      <c r="F754" s="160">
        <v>28</v>
      </c>
      <c r="G754" s="160">
        <v>18</v>
      </c>
      <c r="H754" s="160">
        <v>8</v>
      </c>
      <c r="I754" s="160">
        <v>192</v>
      </c>
      <c r="J754" s="161">
        <v>9117</v>
      </c>
      <c r="K754" s="161">
        <v>3218</v>
      </c>
      <c r="L754" s="161">
        <v>2503</v>
      </c>
      <c r="M754" s="161">
        <v>1609</v>
      </c>
      <c r="N754" s="160">
        <v>715</v>
      </c>
      <c r="O754" s="161">
        <v>17162</v>
      </c>
    </row>
    <row r="755" spans="1:15" ht="11.25" customHeight="1" x14ac:dyDescent="0.2">
      <c r="A755" s="271"/>
      <c r="B755" s="157" t="s">
        <v>209</v>
      </c>
      <c r="C755" s="158" t="s">
        <v>204</v>
      </c>
      <c r="D755" s="160">
        <v>21</v>
      </c>
      <c r="E755" s="160">
        <v>5</v>
      </c>
      <c r="F755" s="160">
        <v>9</v>
      </c>
      <c r="G755" s="160">
        <v>1</v>
      </c>
      <c r="H755" s="160">
        <v>1</v>
      </c>
      <c r="I755" s="160">
        <v>37</v>
      </c>
      <c r="J755" s="161">
        <v>3747</v>
      </c>
      <c r="K755" s="160">
        <v>892</v>
      </c>
      <c r="L755" s="161">
        <v>1606</v>
      </c>
      <c r="M755" s="160">
        <v>178</v>
      </c>
      <c r="N755" s="160">
        <v>178</v>
      </c>
      <c r="O755" s="161">
        <v>6601</v>
      </c>
    </row>
    <row r="756" spans="1:15" ht="11.25" customHeight="1" x14ac:dyDescent="0.2">
      <c r="A756" s="271"/>
      <c r="B756" s="157" t="s">
        <v>210</v>
      </c>
      <c r="C756" s="158" t="s">
        <v>203</v>
      </c>
      <c r="D756" s="160">
        <v>114</v>
      </c>
      <c r="E756" s="160">
        <v>29</v>
      </c>
      <c r="F756" s="160">
        <v>20</v>
      </c>
      <c r="G756" s="160">
        <v>21</v>
      </c>
      <c r="H756" s="160">
        <v>4</v>
      </c>
      <c r="I756" s="160">
        <v>188</v>
      </c>
      <c r="J756" s="161">
        <v>18219</v>
      </c>
      <c r="K756" s="161">
        <v>4635</v>
      </c>
      <c r="L756" s="161">
        <v>3196</v>
      </c>
      <c r="M756" s="161">
        <v>3356</v>
      </c>
      <c r="N756" s="160">
        <v>639</v>
      </c>
      <c r="O756" s="161">
        <v>30045</v>
      </c>
    </row>
    <row r="757" spans="1:15" ht="11.25" customHeight="1" x14ac:dyDescent="0.2">
      <c r="A757" s="271"/>
      <c r="B757" s="157" t="s">
        <v>211</v>
      </c>
      <c r="C757" s="158" t="s">
        <v>204</v>
      </c>
      <c r="D757" s="160">
        <v>25</v>
      </c>
      <c r="E757" s="160">
        <v>10</v>
      </c>
      <c r="F757" s="160">
        <v>13</v>
      </c>
      <c r="G757" s="160">
        <v>3</v>
      </c>
      <c r="H757" s="160">
        <v>3</v>
      </c>
      <c r="I757" s="160">
        <v>54</v>
      </c>
      <c r="J757" s="161">
        <v>4948</v>
      </c>
      <c r="K757" s="161">
        <v>1979</v>
      </c>
      <c r="L757" s="161">
        <v>2573</v>
      </c>
      <c r="M757" s="160">
        <v>594</v>
      </c>
      <c r="N757" s="160">
        <v>594</v>
      </c>
      <c r="O757" s="161">
        <v>10688</v>
      </c>
    </row>
    <row r="758" spans="1:15" ht="11.25" customHeight="1" x14ac:dyDescent="0.2">
      <c r="A758" s="272"/>
      <c r="B758" s="273" t="s">
        <v>201</v>
      </c>
      <c r="C758" s="273"/>
      <c r="D758" s="160">
        <v>283</v>
      </c>
      <c r="E758" s="160">
        <v>90</v>
      </c>
      <c r="F758" s="160">
        <v>78</v>
      </c>
      <c r="G758" s="160">
        <v>48</v>
      </c>
      <c r="H758" s="160">
        <v>21</v>
      </c>
      <c r="I758" s="164">
        <v>520</v>
      </c>
      <c r="J758" s="161">
        <v>40691</v>
      </c>
      <c r="K758" s="161">
        <v>12818</v>
      </c>
      <c r="L758" s="161">
        <v>11591</v>
      </c>
      <c r="M758" s="161">
        <v>7157</v>
      </c>
      <c r="N758" s="161">
        <v>2987</v>
      </c>
      <c r="O758" s="165">
        <v>75244</v>
      </c>
    </row>
    <row r="759" spans="1:15" ht="11.25" customHeight="1" x14ac:dyDescent="0.2">
      <c r="A759" s="270" t="s">
        <v>96</v>
      </c>
      <c r="B759" s="157" t="s">
        <v>202</v>
      </c>
      <c r="C759" s="158" t="s">
        <v>203</v>
      </c>
      <c r="D759" s="159"/>
      <c r="E759" s="159"/>
      <c r="F759" s="159"/>
      <c r="G759" s="159"/>
      <c r="H759" s="159"/>
      <c r="I759" s="159"/>
      <c r="J759" s="159"/>
      <c r="K759" s="159"/>
      <c r="L759" s="159"/>
      <c r="M759" s="159"/>
      <c r="N759" s="159"/>
      <c r="O759" s="159"/>
    </row>
    <row r="760" spans="1:15" ht="11.25" customHeight="1" x14ac:dyDescent="0.2">
      <c r="A760" s="271"/>
      <c r="B760" s="157" t="s">
        <v>202</v>
      </c>
      <c r="C760" s="158" t="s">
        <v>204</v>
      </c>
      <c r="D760" s="159"/>
      <c r="E760" s="159"/>
      <c r="F760" s="159"/>
      <c r="G760" s="159"/>
      <c r="H760" s="159"/>
      <c r="I760" s="159"/>
      <c r="J760" s="159"/>
      <c r="K760" s="159"/>
      <c r="L760" s="159"/>
      <c r="M760" s="159"/>
      <c r="N760" s="159"/>
      <c r="O760" s="159"/>
    </row>
    <row r="761" spans="1:15" ht="11.25" customHeight="1" x14ac:dyDescent="0.2">
      <c r="A761" s="271"/>
      <c r="B761" s="157" t="s">
        <v>205</v>
      </c>
      <c r="C761" s="158" t="s">
        <v>203</v>
      </c>
      <c r="D761" s="159"/>
      <c r="E761" s="159"/>
      <c r="F761" s="159"/>
      <c r="G761" s="159"/>
      <c r="H761" s="159"/>
      <c r="I761" s="159"/>
      <c r="J761" s="159"/>
      <c r="K761" s="159"/>
      <c r="L761" s="159"/>
      <c r="M761" s="159"/>
      <c r="N761" s="159"/>
      <c r="O761" s="159"/>
    </row>
    <row r="762" spans="1:15" ht="11.25" customHeight="1" x14ac:dyDescent="0.2">
      <c r="A762" s="271"/>
      <c r="B762" s="157" t="s">
        <v>205</v>
      </c>
      <c r="C762" s="158" t="s">
        <v>204</v>
      </c>
      <c r="D762" s="159"/>
      <c r="E762" s="159"/>
      <c r="F762" s="159"/>
      <c r="G762" s="159"/>
      <c r="H762" s="159"/>
      <c r="I762" s="159"/>
      <c r="J762" s="159"/>
      <c r="K762" s="159"/>
      <c r="L762" s="159"/>
      <c r="M762" s="159"/>
      <c r="N762" s="159"/>
      <c r="O762" s="159"/>
    </row>
    <row r="763" spans="1:15" ht="11.25" customHeight="1" x14ac:dyDescent="0.2">
      <c r="A763" s="271"/>
      <c r="B763" s="157" t="s">
        <v>206</v>
      </c>
      <c r="C763" s="158" t="s">
        <v>203</v>
      </c>
      <c r="D763" s="159"/>
      <c r="E763" s="159"/>
      <c r="F763" s="159"/>
      <c r="G763" s="159"/>
      <c r="H763" s="159"/>
      <c r="I763" s="159"/>
      <c r="J763" s="159"/>
      <c r="K763" s="159"/>
      <c r="L763" s="159"/>
      <c r="M763" s="159"/>
      <c r="N763" s="159"/>
      <c r="O763" s="159"/>
    </row>
    <row r="764" spans="1:15" ht="11.25" customHeight="1" x14ac:dyDescent="0.2">
      <c r="A764" s="271"/>
      <c r="B764" s="157" t="s">
        <v>206</v>
      </c>
      <c r="C764" s="158" t="s">
        <v>204</v>
      </c>
      <c r="D764" s="159"/>
      <c r="E764" s="159"/>
      <c r="F764" s="159"/>
      <c r="G764" s="159"/>
      <c r="H764" s="159"/>
      <c r="I764" s="159"/>
      <c r="J764" s="159"/>
      <c r="K764" s="159"/>
      <c r="L764" s="159"/>
      <c r="M764" s="159"/>
      <c r="N764" s="159"/>
      <c r="O764" s="159"/>
    </row>
    <row r="765" spans="1:15" ht="11.25" customHeight="1" x14ac:dyDescent="0.2">
      <c r="A765" s="271"/>
      <c r="B765" s="157" t="s">
        <v>207</v>
      </c>
      <c r="C765" s="158" t="s">
        <v>203</v>
      </c>
      <c r="D765" s="160">
        <v>2</v>
      </c>
      <c r="E765" s="160">
        <v>5</v>
      </c>
      <c r="F765" s="160">
        <v>36</v>
      </c>
      <c r="G765" s="160">
        <v>3</v>
      </c>
      <c r="H765" s="160">
        <v>1</v>
      </c>
      <c r="I765" s="160">
        <v>47</v>
      </c>
      <c r="J765" s="160">
        <v>195</v>
      </c>
      <c r="K765" s="160">
        <v>488</v>
      </c>
      <c r="L765" s="161">
        <v>3514</v>
      </c>
      <c r="M765" s="160">
        <v>293</v>
      </c>
      <c r="N765" s="160">
        <v>98</v>
      </c>
      <c r="O765" s="161">
        <v>4588</v>
      </c>
    </row>
    <row r="766" spans="1:15" ht="11.25" customHeight="1" x14ac:dyDescent="0.2">
      <c r="A766" s="271"/>
      <c r="B766" s="157" t="s">
        <v>207</v>
      </c>
      <c r="C766" s="158" t="s">
        <v>204</v>
      </c>
      <c r="D766" s="160">
        <v>1</v>
      </c>
      <c r="E766" s="160">
        <v>3</v>
      </c>
      <c r="F766" s="160">
        <v>1</v>
      </c>
      <c r="G766" s="159"/>
      <c r="H766" s="159"/>
      <c r="I766" s="160">
        <v>5</v>
      </c>
      <c r="J766" s="160">
        <v>178</v>
      </c>
      <c r="K766" s="160">
        <v>533</v>
      </c>
      <c r="L766" s="160">
        <v>178</v>
      </c>
      <c r="M766" s="159"/>
      <c r="N766" s="159"/>
      <c r="O766" s="160">
        <v>889</v>
      </c>
    </row>
    <row r="767" spans="1:15" ht="11.25" customHeight="1" x14ac:dyDescent="0.2">
      <c r="A767" s="271"/>
      <c r="B767" s="157" t="s">
        <v>208</v>
      </c>
      <c r="C767" s="158" t="s">
        <v>203</v>
      </c>
      <c r="D767" s="160">
        <v>362</v>
      </c>
      <c r="E767" s="161">
        <v>1304</v>
      </c>
      <c r="F767" s="161">
        <v>2948</v>
      </c>
      <c r="G767" s="160">
        <v>372</v>
      </c>
      <c r="H767" s="160">
        <v>56</v>
      </c>
      <c r="I767" s="161">
        <v>5042</v>
      </c>
      <c r="J767" s="161">
        <v>32358</v>
      </c>
      <c r="K767" s="161">
        <v>116559</v>
      </c>
      <c r="L767" s="161">
        <v>263508</v>
      </c>
      <c r="M767" s="161">
        <v>33251</v>
      </c>
      <c r="N767" s="161">
        <v>5006</v>
      </c>
      <c r="O767" s="161">
        <v>450682</v>
      </c>
    </row>
    <row r="768" spans="1:15" ht="11.25" customHeight="1" x14ac:dyDescent="0.2">
      <c r="A768" s="271"/>
      <c r="B768" s="157" t="s">
        <v>209</v>
      </c>
      <c r="C768" s="158" t="s">
        <v>204</v>
      </c>
      <c r="D768" s="160">
        <v>279</v>
      </c>
      <c r="E768" s="160">
        <v>166</v>
      </c>
      <c r="F768" s="160">
        <v>158</v>
      </c>
      <c r="G768" s="160">
        <v>48</v>
      </c>
      <c r="H768" s="160">
        <v>83</v>
      </c>
      <c r="I768" s="160">
        <v>734</v>
      </c>
      <c r="J768" s="161">
        <v>49782</v>
      </c>
      <c r="K768" s="161">
        <v>29620</v>
      </c>
      <c r="L768" s="161">
        <v>28192</v>
      </c>
      <c r="M768" s="161">
        <v>8565</v>
      </c>
      <c r="N768" s="161">
        <v>14810</v>
      </c>
      <c r="O768" s="161">
        <v>130969</v>
      </c>
    </row>
    <row r="769" spans="1:15" ht="11.25" customHeight="1" x14ac:dyDescent="0.2">
      <c r="A769" s="271"/>
      <c r="B769" s="157" t="s">
        <v>210</v>
      </c>
      <c r="C769" s="158" t="s">
        <v>203</v>
      </c>
      <c r="D769" s="160">
        <v>38</v>
      </c>
      <c r="E769" s="160">
        <v>42</v>
      </c>
      <c r="F769" s="160">
        <v>127</v>
      </c>
      <c r="G769" s="160">
        <v>13</v>
      </c>
      <c r="H769" s="160">
        <v>3</v>
      </c>
      <c r="I769" s="160">
        <v>223</v>
      </c>
      <c r="J769" s="161">
        <v>6073</v>
      </c>
      <c r="K769" s="161">
        <v>6712</v>
      </c>
      <c r="L769" s="161">
        <v>20297</v>
      </c>
      <c r="M769" s="161">
        <v>2078</v>
      </c>
      <c r="N769" s="160">
        <v>479</v>
      </c>
      <c r="O769" s="161">
        <v>35639</v>
      </c>
    </row>
    <row r="770" spans="1:15" ht="11.25" customHeight="1" x14ac:dyDescent="0.2">
      <c r="A770" s="271"/>
      <c r="B770" s="157" t="s">
        <v>211</v>
      </c>
      <c r="C770" s="158" t="s">
        <v>204</v>
      </c>
      <c r="D770" s="160">
        <v>95</v>
      </c>
      <c r="E770" s="160">
        <v>42</v>
      </c>
      <c r="F770" s="160">
        <v>77</v>
      </c>
      <c r="G770" s="160">
        <v>14</v>
      </c>
      <c r="H770" s="160">
        <v>9</v>
      </c>
      <c r="I770" s="160">
        <v>237</v>
      </c>
      <c r="J770" s="161">
        <v>18801</v>
      </c>
      <c r="K770" s="161">
        <v>8312</v>
      </c>
      <c r="L770" s="161">
        <v>15239</v>
      </c>
      <c r="M770" s="161">
        <v>2771</v>
      </c>
      <c r="N770" s="161">
        <v>1781</v>
      </c>
      <c r="O770" s="161">
        <v>46904</v>
      </c>
    </row>
    <row r="771" spans="1:15" ht="11.25" customHeight="1" x14ac:dyDescent="0.2">
      <c r="A771" s="272"/>
      <c r="B771" s="273" t="s">
        <v>201</v>
      </c>
      <c r="C771" s="273"/>
      <c r="D771" s="160">
        <v>777</v>
      </c>
      <c r="E771" s="161">
        <v>1562</v>
      </c>
      <c r="F771" s="161">
        <v>3347</v>
      </c>
      <c r="G771" s="160">
        <v>450</v>
      </c>
      <c r="H771" s="160">
        <v>152</v>
      </c>
      <c r="I771" s="163">
        <v>6288</v>
      </c>
      <c r="J771" s="161">
        <v>107387</v>
      </c>
      <c r="K771" s="161">
        <v>162224</v>
      </c>
      <c r="L771" s="161">
        <v>330928</v>
      </c>
      <c r="M771" s="161">
        <v>46958</v>
      </c>
      <c r="N771" s="161">
        <v>22174</v>
      </c>
      <c r="O771" s="165">
        <v>669671</v>
      </c>
    </row>
    <row r="772" spans="1:15" ht="11.25" customHeight="1" x14ac:dyDescent="0.2">
      <c r="A772" s="270" t="s">
        <v>97</v>
      </c>
      <c r="B772" s="157" t="s">
        <v>202</v>
      </c>
      <c r="C772" s="158" t="s">
        <v>203</v>
      </c>
      <c r="D772" s="159"/>
      <c r="E772" s="159"/>
      <c r="F772" s="159"/>
      <c r="G772" s="159"/>
      <c r="H772" s="159"/>
      <c r="I772" s="159"/>
      <c r="J772" s="159"/>
      <c r="K772" s="159"/>
      <c r="L772" s="159"/>
      <c r="M772" s="159"/>
      <c r="N772" s="159"/>
      <c r="O772" s="159"/>
    </row>
    <row r="773" spans="1:15" ht="11.25" customHeight="1" x14ac:dyDescent="0.2">
      <c r="A773" s="271"/>
      <c r="B773" s="157" t="s">
        <v>202</v>
      </c>
      <c r="C773" s="158" t="s">
        <v>204</v>
      </c>
      <c r="D773" s="159"/>
      <c r="E773" s="159"/>
      <c r="F773" s="159"/>
      <c r="G773" s="159"/>
      <c r="H773" s="159"/>
      <c r="I773" s="159"/>
      <c r="J773" s="159"/>
      <c r="K773" s="159"/>
      <c r="L773" s="159"/>
      <c r="M773" s="159"/>
      <c r="N773" s="159"/>
      <c r="O773" s="159"/>
    </row>
    <row r="774" spans="1:15" ht="11.25" customHeight="1" x14ac:dyDescent="0.2">
      <c r="A774" s="271"/>
      <c r="B774" s="157" t="s">
        <v>205</v>
      </c>
      <c r="C774" s="158" t="s">
        <v>203</v>
      </c>
      <c r="D774" s="159"/>
      <c r="E774" s="159"/>
      <c r="F774" s="159"/>
      <c r="G774" s="159"/>
      <c r="H774" s="159"/>
      <c r="I774" s="159"/>
      <c r="J774" s="159"/>
      <c r="K774" s="159"/>
      <c r="L774" s="159"/>
      <c r="M774" s="159"/>
      <c r="N774" s="159"/>
      <c r="O774" s="159"/>
    </row>
    <row r="775" spans="1:15" ht="11.25" customHeight="1" x14ac:dyDescent="0.2">
      <c r="A775" s="271"/>
      <c r="B775" s="157" t="s">
        <v>205</v>
      </c>
      <c r="C775" s="158" t="s">
        <v>204</v>
      </c>
      <c r="D775" s="159"/>
      <c r="E775" s="159"/>
      <c r="F775" s="159"/>
      <c r="G775" s="159"/>
      <c r="H775" s="159"/>
      <c r="I775" s="159"/>
      <c r="J775" s="159"/>
      <c r="K775" s="159"/>
      <c r="L775" s="159"/>
      <c r="M775" s="159"/>
      <c r="N775" s="159"/>
      <c r="O775" s="159"/>
    </row>
    <row r="776" spans="1:15" ht="11.25" customHeight="1" x14ac:dyDescent="0.2">
      <c r="A776" s="271"/>
      <c r="B776" s="157" t="s">
        <v>206</v>
      </c>
      <c r="C776" s="158" t="s">
        <v>203</v>
      </c>
      <c r="D776" s="160">
        <v>43</v>
      </c>
      <c r="E776" s="160">
        <v>14</v>
      </c>
      <c r="F776" s="160">
        <v>10</v>
      </c>
      <c r="G776" s="160">
        <v>2</v>
      </c>
      <c r="H776" s="160">
        <v>10</v>
      </c>
      <c r="I776" s="160">
        <v>79</v>
      </c>
      <c r="J776" s="161">
        <v>12214</v>
      </c>
      <c r="K776" s="161">
        <v>3977</v>
      </c>
      <c r="L776" s="161">
        <v>2840</v>
      </c>
      <c r="M776" s="160">
        <v>568</v>
      </c>
      <c r="N776" s="161">
        <v>2840</v>
      </c>
      <c r="O776" s="161">
        <v>22439</v>
      </c>
    </row>
    <row r="777" spans="1:15" ht="11.25" customHeight="1" x14ac:dyDescent="0.2">
      <c r="A777" s="271"/>
      <c r="B777" s="157" t="s">
        <v>206</v>
      </c>
      <c r="C777" s="158" t="s">
        <v>204</v>
      </c>
      <c r="D777" s="160">
        <v>46</v>
      </c>
      <c r="E777" s="160">
        <v>10</v>
      </c>
      <c r="F777" s="160">
        <v>12</v>
      </c>
      <c r="G777" s="160">
        <v>5</v>
      </c>
      <c r="H777" s="160">
        <v>3</v>
      </c>
      <c r="I777" s="160">
        <v>76</v>
      </c>
      <c r="J777" s="161">
        <v>13768</v>
      </c>
      <c r="K777" s="161">
        <v>2993</v>
      </c>
      <c r="L777" s="161">
        <v>3592</v>
      </c>
      <c r="M777" s="161">
        <v>1497</v>
      </c>
      <c r="N777" s="160">
        <v>898</v>
      </c>
      <c r="O777" s="161">
        <v>22748</v>
      </c>
    </row>
    <row r="778" spans="1:15" ht="11.25" customHeight="1" x14ac:dyDescent="0.2">
      <c r="A778" s="271"/>
      <c r="B778" s="157" t="s">
        <v>207</v>
      </c>
      <c r="C778" s="158" t="s">
        <v>203</v>
      </c>
      <c r="D778" s="160">
        <v>4</v>
      </c>
      <c r="E778" s="159"/>
      <c r="F778" s="160">
        <v>1</v>
      </c>
      <c r="G778" s="159"/>
      <c r="H778" s="159"/>
      <c r="I778" s="160">
        <v>5</v>
      </c>
      <c r="J778" s="160">
        <v>390</v>
      </c>
      <c r="K778" s="159"/>
      <c r="L778" s="160">
        <v>98</v>
      </c>
      <c r="M778" s="159"/>
      <c r="N778" s="159"/>
      <c r="O778" s="160">
        <v>488</v>
      </c>
    </row>
    <row r="779" spans="1:15" ht="11.25" customHeight="1" x14ac:dyDescent="0.2">
      <c r="A779" s="271"/>
      <c r="B779" s="157" t="s">
        <v>207</v>
      </c>
      <c r="C779" s="158" t="s">
        <v>204</v>
      </c>
      <c r="D779" s="160">
        <v>3</v>
      </c>
      <c r="E779" s="160">
        <v>1</v>
      </c>
      <c r="F779" s="159"/>
      <c r="G779" s="159"/>
      <c r="H779" s="159"/>
      <c r="I779" s="160">
        <v>4</v>
      </c>
      <c r="J779" s="160">
        <v>533</v>
      </c>
      <c r="K779" s="160">
        <v>178</v>
      </c>
      <c r="L779" s="159"/>
      <c r="M779" s="159"/>
      <c r="N779" s="159"/>
      <c r="O779" s="160">
        <v>711</v>
      </c>
    </row>
    <row r="780" spans="1:15" ht="11.25" customHeight="1" x14ac:dyDescent="0.2">
      <c r="A780" s="271"/>
      <c r="B780" s="157" t="s">
        <v>208</v>
      </c>
      <c r="C780" s="158" t="s">
        <v>203</v>
      </c>
      <c r="D780" s="160">
        <v>440</v>
      </c>
      <c r="E780" s="160">
        <v>130</v>
      </c>
      <c r="F780" s="160">
        <v>125</v>
      </c>
      <c r="G780" s="160">
        <v>61</v>
      </c>
      <c r="H780" s="160">
        <v>31</v>
      </c>
      <c r="I780" s="160">
        <v>787</v>
      </c>
      <c r="J780" s="161">
        <v>39330</v>
      </c>
      <c r="K780" s="161">
        <v>11620</v>
      </c>
      <c r="L780" s="161">
        <v>11173</v>
      </c>
      <c r="M780" s="161">
        <v>5453</v>
      </c>
      <c r="N780" s="161">
        <v>2771</v>
      </c>
      <c r="O780" s="161">
        <v>70347</v>
      </c>
    </row>
    <row r="781" spans="1:15" ht="11.25" customHeight="1" x14ac:dyDescent="0.2">
      <c r="A781" s="271"/>
      <c r="B781" s="157" t="s">
        <v>209</v>
      </c>
      <c r="C781" s="158" t="s">
        <v>204</v>
      </c>
      <c r="D781" s="160">
        <v>232</v>
      </c>
      <c r="E781" s="160">
        <v>74</v>
      </c>
      <c r="F781" s="160">
        <v>99</v>
      </c>
      <c r="G781" s="160">
        <v>39</v>
      </c>
      <c r="H781" s="160">
        <v>23</v>
      </c>
      <c r="I781" s="160">
        <v>467</v>
      </c>
      <c r="J781" s="161">
        <v>41396</v>
      </c>
      <c r="K781" s="161">
        <v>13204</v>
      </c>
      <c r="L781" s="161">
        <v>17665</v>
      </c>
      <c r="M781" s="161">
        <v>6959</v>
      </c>
      <c r="N781" s="161">
        <v>4104</v>
      </c>
      <c r="O781" s="161">
        <v>83328</v>
      </c>
    </row>
    <row r="782" spans="1:15" ht="11.25" customHeight="1" x14ac:dyDescent="0.2">
      <c r="A782" s="271"/>
      <c r="B782" s="157" t="s">
        <v>210</v>
      </c>
      <c r="C782" s="158" t="s">
        <v>203</v>
      </c>
      <c r="D782" s="160">
        <v>343</v>
      </c>
      <c r="E782" s="160">
        <v>77</v>
      </c>
      <c r="F782" s="160">
        <v>84</v>
      </c>
      <c r="G782" s="160">
        <v>32</v>
      </c>
      <c r="H782" s="160">
        <v>15</v>
      </c>
      <c r="I782" s="160">
        <v>551</v>
      </c>
      <c r="J782" s="161">
        <v>54818</v>
      </c>
      <c r="K782" s="161">
        <v>12306</v>
      </c>
      <c r="L782" s="161">
        <v>13425</v>
      </c>
      <c r="M782" s="161">
        <v>5114</v>
      </c>
      <c r="N782" s="161">
        <v>2397</v>
      </c>
      <c r="O782" s="161">
        <v>88060</v>
      </c>
    </row>
    <row r="783" spans="1:15" ht="11.25" customHeight="1" x14ac:dyDescent="0.2">
      <c r="A783" s="271"/>
      <c r="B783" s="157" t="s">
        <v>211</v>
      </c>
      <c r="C783" s="158" t="s">
        <v>204</v>
      </c>
      <c r="D783" s="160">
        <v>305</v>
      </c>
      <c r="E783" s="160">
        <v>64</v>
      </c>
      <c r="F783" s="160">
        <v>94</v>
      </c>
      <c r="G783" s="160">
        <v>30</v>
      </c>
      <c r="H783" s="160">
        <v>23</v>
      </c>
      <c r="I783" s="160">
        <v>516</v>
      </c>
      <c r="J783" s="161">
        <v>60362</v>
      </c>
      <c r="K783" s="161">
        <v>12666</v>
      </c>
      <c r="L783" s="161">
        <v>18603</v>
      </c>
      <c r="M783" s="161">
        <v>5937</v>
      </c>
      <c r="N783" s="161">
        <v>4552</v>
      </c>
      <c r="O783" s="161">
        <v>102120</v>
      </c>
    </row>
    <row r="784" spans="1:15" ht="11.25" customHeight="1" x14ac:dyDescent="0.2">
      <c r="A784" s="272"/>
      <c r="B784" s="273" t="s">
        <v>201</v>
      </c>
      <c r="C784" s="273"/>
      <c r="D784" s="161">
        <v>1416</v>
      </c>
      <c r="E784" s="160">
        <v>370</v>
      </c>
      <c r="F784" s="160">
        <v>425</v>
      </c>
      <c r="G784" s="160">
        <v>169</v>
      </c>
      <c r="H784" s="160">
        <v>105</v>
      </c>
      <c r="I784" s="163">
        <v>2485</v>
      </c>
      <c r="J784" s="161">
        <v>222811</v>
      </c>
      <c r="K784" s="161">
        <v>56944</v>
      </c>
      <c r="L784" s="161">
        <v>67396</v>
      </c>
      <c r="M784" s="161">
        <v>25528</v>
      </c>
      <c r="N784" s="161">
        <v>17562</v>
      </c>
      <c r="O784" s="165">
        <v>390241</v>
      </c>
    </row>
    <row r="785" spans="1:15" ht="11.25" customHeight="1" x14ac:dyDescent="0.2">
      <c r="A785" s="274" t="s">
        <v>212</v>
      </c>
      <c r="B785" s="157" t="s">
        <v>202</v>
      </c>
      <c r="C785" s="158" t="s">
        <v>203</v>
      </c>
      <c r="D785" s="161">
        <v>3673</v>
      </c>
      <c r="E785" s="161">
        <v>1982</v>
      </c>
      <c r="F785" s="161">
        <v>1883</v>
      </c>
      <c r="G785" s="160">
        <v>764</v>
      </c>
      <c r="H785" s="160">
        <v>580</v>
      </c>
      <c r="I785" s="161">
        <v>8882</v>
      </c>
      <c r="J785" s="161">
        <v>1599843</v>
      </c>
      <c r="K785" s="161">
        <v>866481</v>
      </c>
      <c r="L785" s="161">
        <v>826228</v>
      </c>
      <c r="M785" s="161">
        <v>335674</v>
      </c>
      <c r="N785" s="161">
        <v>254971</v>
      </c>
      <c r="O785" s="161">
        <v>3883197</v>
      </c>
    </row>
    <row r="786" spans="1:15" ht="11.25" customHeight="1" x14ac:dyDescent="0.2">
      <c r="A786" s="275"/>
      <c r="B786" s="157" t="s">
        <v>202</v>
      </c>
      <c r="C786" s="158" t="s">
        <v>204</v>
      </c>
      <c r="D786" s="161">
        <v>3532</v>
      </c>
      <c r="E786" s="161">
        <v>1893</v>
      </c>
      <c r="F786" s="161">
        <v>1800</v>
      </c>
      <c r="G786" s="160">
        <v>760</v>
      </c>
      <c r="H786" s="160">
        <v>591</v>
      </c>
      <c r="I786" s="161">
        <v>8576</v>
      </c>
      <c r="J786" s="161">
        <v>1492749</v>
      </c>
      <c r="K786" s="161">
        <v>801984</v>
      </c>
      <c r="L786" s="161">
        <v>766338</v>
      </c>
      <c r="M786" s="161">
        <v>323307</v>
      </c>
      <c r="N786" s="161">
        <v>251782</v>
      </c>
      <c r="O786" s="161">
        <v>3636160</v>
      </c>
    </row>
    <row r="787" spans="1:15" ht="11.25" customHeight="1" x14ac:dyDescent="0.2">
      <c r="A787" s="275"/>
      <c r="B787" s="157" t="s">
        <v>205</v>
      </c>
      <c r="C787" s="158" t="s">
        <v>203</v>
      </c>
      <c r="D787" s="161">
        <v>20988</v>
      </c>
      <c r="E787" s="161">
        <v>12919</v>
      </c>
      <c r="F787" s="161">
        <v>10497</v>
      </c>
      <c r="G787" s="161">
        <v>6517</v>
      </c>
      <c r="H787" s="161">
        <v>5685</v>
      </c>
      <c r="I787" s="161">
        <v>56606</v>
      </c>
      <c r="J787" s="161">
        <v>9097756</v>
      </c>
      <c r="K787" s="161">
        <v>5624970</v>
      </c>
      <c r="L787" s="161">
        <v>4592450</v>
      </c>
      <c r="M787" s="161">
        <v>2851071</v>
      </c>
      <c r="N787" s="161">
        <v>2482445</v>
      </c>
      <c r="O787" s="161">
        <v>24648692</v>
      </c>
    </row>
    <row r="788" spans="1:15" ht="11.25" customHeight="1" x14ac:dyDescent="0.2">
      <c r="A788" s="275"/>
      <c r="B788" s="157" t="s">
        <v>205</v>
      </c>
      <c r="C788" s="158" t="s">
        <v>204</v>
      </c>
      <c r="D788" s="161">
        <v>19762</v>
      </c>
      <c r="E788" s="161">
        <v>12381</v>
      </c>
      <c r="F788" s="161">
        <v>9880</v>
      </c>
      <c r="G788" s="161">
        <v>6220</v>
      </c>
      <c r="H788" s="161">
        <v>5303</v>
      </c>
      <c r="I788" s="161">
        <v>53546</v>
      </c>
      <c r="J788" s="161">
        <v>8351568</v>
      </c>
      <c r="K788" s="161">
        <v>5256572</v>
      </c>
      <c r="L788" s="161">
        <v>4213973</v>
      </c>
      <c r="M788" s="161">
        <v>2656311</v>
      </c>
      <c r="N788" s="161">
        <v>2256223</v>
      </c>
      <c r="O788" s="161">
        <v>22734647</v>
      </c>
    </row>
    <row r="789" spans="1:15" ht="11.25" customHeight="1" x14ac:dyDescent="0.2">
      <c r="A789" s="275"/>
      <c r="B789" s="157" t="s">
        <v>206</v>
      </c>
      <c r="C789" s="158" t="s">
        <v>203</v>
      </c>
      <c r="D789" s="161">
        <v>50346</v>
      </c>
      <c r="E789" s="161">
        <v>34667</v>
      </c>
      <c r="F789" s="161">
        <v>32257</v>
      </c>
      <c r="G789" s="161">
        <v>17321</v>
      </c>
      <c r="H789" s="161">
        <v>20921</v>
      </c>
      <c r="I789" s="161">
        <v>155512</v>
      </c>
      <c r="J789" s="161">
        <v>14332815</v>
      </c>
      <c r="K789" s="161">
        <v>9934038</v>
      </c>
      <c r="L789" s="161">
        <v>9255924</v>
      </c>
      <c r="M789" s="161">
        <v>4986962</v>
      </c>
      <c r="N789" s="161">
        <v>6003893</v>
      </c>
      <c r="O789" s="161">
        <v>44513632</v>
      </c>
    </row>
    <row r="790" spans="1:15" ht="11.25" customHeight="1" x14ac:dyDescent="0.2">
      <c r="A790" s="275"/>
      <c r="B790" s="157" t="s">
        <v>206</v>
      </c>
      <c r="C790" s="158" t="s">
        <v>204</v>
      </c>
      <c r="D790" s="161">
        <v>47750</v>
      </c>
      <c r="E790" s="161">
        <v>32481</v>
      </c>
      <c r="F790" s="161">
        <v>30187</v>
      </c>
      <c r="G790" s="161">
        <v>16346</v>
      </c>
      <c r="H790" s="161">
        <v>19766</v>
      </c>
      <c r="I790" s="161">
        <v>146530</v>
      </c>
      <c r="J790" s="161">
        <v>14322754</v>
      </c>
      <c r="K790" s="161">
        <v>9807201</v>
      </c>
      <c r="L790" s="161">
        <v>9125925</v>
      </c>
      <c r="M790" s="161">
        <v>4962607</v>
      </c>
      <c r="N790" s="161">
        <v>5977780</v>
      </c>
      <c r="O790" s="161">
        <v>44196267</v>
      </c>
    </row>
    <row r="791" spans="1:15" ht="11.25" customHeight="1" x14ac:dyDescent="0.2">
      <c r="A791" s="275"/>
      <c r="B791" s="157" t="s">
        <v>207</v>
      </c>
      <c r="C791" s="158" t="s">
        <v>203</v>
      </c>
      <c r="D791" s="161">
        <v>8482</v>
      </c>
      <c r="E791" s="161">
        <v>6807</v>
      </c>
      <c r="F791" s="161">
        <v>7224</v>
      </c>
      <c r="G791" s="161">
        <v>3211</v>
      </c>
      <c r="H791" s="161">
        <v>3932</v>
      </c>
      <c r="I791" s="161">
        <v>29656</v>
      </c>
      <c r="J791" s="161">
        <v>829382</v>
      </c>
      <c r="K791" s="161">
        <v>670340</v>
      </c>
      <c r="L791" s="161">
        <v>712147</v>
      </c>
      <c r="M791" s="161">
        <v>317706</v>
      </c>
      <c r="N791" s="161">
        <v>387493</v>
      </c>
      <c r="O791" s="161">
        <v>2917068</v>
      </c>
    </row>
    <row r="792" spans="1:15" ht="11.25" customHeight="1" x14ac:dyDescent="0.2">
      <c r="A792" s="275"/>
      <c r="B792" s="157" t="s">
        <v>207</v>
      </c>
      <c r="C792" s="158" t="s">
        <v>204</v>
      </c>
      <c r="D792" s="161">
        <v>8119</v>
      </c>
      <c r="E792" s="161">
        <v>6225</v>
      </c>
      <c r="F792" s="161">
        <v>6760</v>
      </c>
      <c r="G792" s="161">
        <v>2961</v>
      </c>
      <c r="H792" s="161">
        <v>3954</v>
      </c>
      <c r="I792" s="161">
        <v>28019</v>
      </c>
      <c r="J792" s="161">
        <v>1444774</v>
      </c>
      <c r="K792" s="161">
        <v>1113997</v>
      </c>
      <c r="L792" s="161">
        <v>1210584</v>
      </c>
      <c r="M792" s="161">
        <v>531366</v>
      </c>
      <c r="N792" s="161">
        <v>708188</v>
      </c>
      <c r="O792" s="161">
        <v>5008909</v>
      </c>
    </row>
    <row r="793" spans="1:15" ht="11.25" customHeight="1" x14ac:dyDescent="0.2">
      <c r="A793" s="275"/>
      <c r="B793" s="157" t="s">
        <v>208</v>
      </c>
      <c r="C793" s="158" t="s">
        <v>203</v>
      </c>
      <c r="D793" s="161">
        <v>143345</v>
      </c>
      <c r="E793" s="161">
        <v>110184</v>
      </c>
      <c r="F793" s="161">
        <v>118187</v>
      </c>
      <c r="G793" s="161">
        <v>58322</v>
      </c>
      <c r="H793" s="161">
        <v>60943</v>
      </c>
      <c r="I793" s="161">
        <v>490981</v>
      </c>
      <c r="J793" s="161">
        <v>12850356</v>
      </c>
      <c r="K793" s="161">
        <v>9939271</v>
      </c>
      <c r="L793" s="161">
        <v>10679764</v>
      </c>
      <c r="M793" s="161">
        <v>5291051</v>
      </c>
      <c r="N793" s="161">
        <v>5519731</v>
      </c>
      <c r="O793" s="161">
        <v>44280173</v>
      </c>
    </row>
    <row r="794" spans="1:15" ht="11.25" customHeight="1" x14ac:dyDescent="0.2">
      <c r="A794" s="275"/>
      <c r="B794" s="157" t="s">
        <v>209</v>
      </c>
      <c r="C794" s="158" t="s">
        <v>204</v>
      </c>
      <c r="D794" s="161">
        <v>144669</v>
      </c>
      <c r="E794" s="161">
        <v>101948</v>
      </c>
      <c r="F794" s="161">
        <v>109514</v>
      </c>
      <c r="G794" s="161">
        <v>49516</v>
      </c>
      <c r="H794" s="161">
        <v>56468</v>
      </c>
      <c r="I794" s="161">
        <v>462115</v>
      </c>
      <c r="J794" s="161">
        <v>25870077</v>
      </c>
      <c r="K794" s="161">
        <v>18334735</v>
      </c>
      <c r="L794" s="161">
        <v>19721403</v>
      </c>
      <c r="M794" s="161">
        <v>8954023</v>
      </c>
      <c r="N794" s="161">
        <v>10188936</v>
      </c>
      <c r="O794" s="161">
        <v>83069174</v>
      </c>
    </row>
    <row r="795" spans="1:15" ht="11.25" customHeight="1" x14ac:dyDescent="0.2">
      <c r="A795" s="275"/>
      <c r="B795" s="157" t="s">
        <v>210</v>
      </c>
      <c r="C795" s="158" t="s">
        <v>203</v>
      </c>
      <c r="D795" s="161">
        <v>42497</v>
      </c>
      <c r="E795" s="161">
        <v>33275</v>
      </c>
      <c r="F795" s="161">
        <v>34273</v>
      </c>
      <c r="G795" s="161">
        <v>14063</v>
      </c>
      <c r="H795" s="161">
        <v>18951</v>
      </c>
      <c r="I795" s="161">
        <v>143059</v>
      </c>
      <c r="J795" s="161">
        <v>6808999</v>
      </c>
      <c r="K795" s="161">
        <v>5360510</v>
      </c>
      <c r="L795" s="161">
        <v>5548121</v>
      </c>
      <c r="M795" s="161">
        <v>2294104</v>
      </c>
      <c r="N795" s="161">
        <v>3071040</v>
      </c>
      <c r="O795" s="161">
        <v>23082774</v>
      </c>
    </row>
    <row r="796" spans="1:15" ht="11.25" customHeight="1" x14ac:dyDescent="0.2">
      <c r="A796" s="275"/>
      <c r="B796" s="157" t="s">
        <v>211</v>
      </c>
      <c r="C796" s="158" t="s">
        <v>204</v>
      </c>
      <c r="D796" s="161">
        <v>103377</v>
      </c>
      <c r="E796" s="161">
        <v>81075</v>
      </c>
      <c r="F796" s="161">
        <v>81709</v>
      </c>
      <c r="G796" s="161">
        <v>32458</v>
      </c>
      <c r="H796" s="161">
        <v>44585</v>
      </c>
      <c r="I796" s="161">
        <v>343204</v>
      </c>
      <c r="J796" s="161">
        <v>20505545</v>
      </c>
      <c r="K796" s="161">
        <v>16167064</v>
      </c>
      <c r="L796" s="161">
        <v>16355519</v>
      </c>
      <c r="M796" s="161">
        <v>6554590</v>
      </c>
      <c r="N796" s="161">
        <v>8941892</v>
      </c>
      <c r="O796" s="161">
        <v>68524610</v>
      </c>
    </row>
    <row r="797" spans="1:15" s="1" customFormat="1" ht="11.25" customHeight="1" x14ac:dyDescent="0.2">
      <c r="A797" s="276"/>
      <c r="B797" s="273" t="s">
        <v>201</v>
      </c>
      <c r="C797" s="273"/>
      <c r="D797" s="161">
        <v>596540</v>
      </c>
      <c r="E797" s="161">
        <v>435837</v>
      </c>
      <c r="F797" s="161">
        <v>444171</v>
      </c>
      <c r="G797" s="161">
        <v>208459</v>
      </c>
      <c r="H797" s="161">
        <v>241679</v>
      </c>
      <c r="I797" s="163">
        <v>1926686</v>
      </c>
      <c r="J797" s="161">
        <v>117506618</v>
      </c>
      <c r="K797" s="161">
        <v>83877163</v>
      </c>
      <c r="L797" s="161">
        <v>83008376</v>
      </c>
      <c r="M797" s="161">
        <v>40058772</v>
      </c>
      <c r="N797" s="161">
        <v>46044374</v>
      </c>
      <c r="O797" s="165">
        <v>370495303</v>
      </c>
    </row>
  </sheetData>
  <mergeCells count="128">
    <mergeCell ref="A2:O2"/>
    <mergeCell ref="A3:A4"/>
    <mergeCell ref="B3:C4"/>
    <mergeCell ref="D3:I3"/>
    <mergeCell ref="J3:O3"/>
    <mergeCell ref="A5:A17"/>
    <mergeCell ref="B17:C17"/>
    <mergeCell ref="A57:A69"/>
    <mergeCell ref="B69:C69"/>
    <mergeCell ref="A70:A82"/>
    <mergeCell ref="B82:C82"/>
    <mergeCell ref="A83:A95"/>
    <mergeCell ref="B95:C95"/>
    <mergeCell ref="A18:A30"/>
    <mergeCell ref="B30:C30"/>
    <mergeCell ref="A31:A43"/>
    <mergeCell ref="B43:C43"/>
    <mergeCell ref="A44:A56"/>
    <mergeCell ref="B56:C56"/>
    <mergeCell ref="A135:A147"/>
    <mergeCell ref="B147:C147"/>
    <mergeCell ref="A148:A160"/>
    <mergeCell ref="B160:C160"/>
    <mergeCell ref="A161:A173"/>
    <mergeCell ref="B173:C173"/>
    <mergeCell ref="A96:A108"/>
    <mergeCell ref="B108:C108"/>
    <mergeCell ref="A109:A121"/>
    <mergeCell ref="B121:C121"/>
    <mergeCell ref="A122:A134"/>
    <mergeCell ref="B134:C134"/>
    <mergeCell ref="A213:A225"/>
    <mergeCell ref="B225:C225"/>
    <mergeCell ref="A226:A238"/>
    <mergeCell ref="B238:C238"/>
    <mergeCell ref="A239:A251"/>
    <mergeCell ref="B251:C251"/>
    <mergeCell ref="A174:A186"/>
    <mergeCell ref="B186:C186"/>
    <mergeCell ref="A187:A199"/>
    <mergeCell ref="B199:C199"/>
    <mergeCell ref="A200:A212"/>
    <mergeCell ref="B212:C212"/>
    <mergeCell ref="A291:A303"/>
    <mergeCell ref="B303:C303"/>
    <mergeCell ref="A304:A316"/>
    <mergeCell ref="B316:C316"/>
    <mergeCell ref="A317:A329"/>
    <mergeCell ref="B329:C329"/>
    <mergeCell ref="A252:A264"/>
    <mergeCell ref="B264:C264"/>
    <mergeCell ref="A265:A277"/>
    <mergeCell ref="B277:C277"/>
    <mergeCell ref="A278:A290"/>
    <mergeCell ref="B290:C290"/>
    <mergeCell ref="A369:A381"/>
    <mergeCell ref="B381:C381"/>
    <mergeCell ref="A382:A394"/>
    <mergeCell ref="B394:C394"/>
    <mergeCell ref="A395:A407"/>
    <mergeCell ref="B407:C407"/>
    <mergeCell ref="A330:A342"/>
    <mergeCell ref="B342:C342"/>
    <mergeCell ref="A343:A355"/>
    <mergeCell ref="B355:C355"/>
    <mergeCell ref="A356:A368"/>
    <mergeCell ref="B368:C368"/>
    <mergeCell ref="A447:A459"/>
    <mergeCell ref="B459:C459"/>
    <mergeCell ref="A460:A472"/>
    <mergeCell ref="B472:C472"/>
    <mergeCell ref="A473:A485"/>
    <mergeCell ref="B485:C485"/>
    <mergeCell ref="A408:A420"/>
    <mergeCell ref="B420:C420"/>
    <mergeCell ref="A421:A433"/>
    <mergeCell ref="B433:C433"/>
    <mergeCell ref="A434:A446"/>
    <mergeCell ref="B446:C446"/>
    <mergeCell ref="A525:A537"/>
    <mergeCell ref="B537:C537"/>
    <mergeCell ref="A538:A550"/>
    <mergeCell ref="B550:C550"/>
    <mergeCell ref="A551:A563"/>
    <mergeCell ref="B563:C563"/>
    <mergeCell ref="A486:A498"/>
    <mergeCell ref="B498:C498"/>
    <mergeCell ref="A499:A511"/>
    <mergeCell ref="B511:C511"/>
    <mergeCell ref="A512:A524"/>
    <mergeCell ref="B524:C524"/>
    <mergeCell ref="B680:C680"/>
    <mergeCell ref="A603:A615"/>
    <mergeCell ref="B615:C615"/>
    <mergeCell ref="A616:A628"/>
    <mergeCell ref="B628:C628"/>
    <mergeCell ref="A629:A641"/>
    <mergeCell ref="B641:C641"/>
    <mergeCell ref="A564:A576"/>
    <mergeCell ref="B576:C576"/>
    <mergeCell ref="A577:A589"/>
    <mergeCell ref="B589:C589"/>
    <mergeCell ref="A590:A602"/>
    <mergeCell ref="B602:C602"/>
    <mergeCell ref="L1:O1"/>
    <mergeCell ref="A759:A771"/>
    <mergeCell ref="B771:C771"/>
    <mergeCell ref="A772:A784"/>
    <mergeCell ref="B784:C784"/>
    <mergeCell ref="A785:A797"/>
    <mergeCell ref="B797:C797"/>
    <mergeCell ref="A720:A732"/>
    <mergeCell ref="B732:C732"/>
    <mergeCell ref="A733:A745"/>
    <mergeCell ref="B745:C745"/>
    <mergeCell ref="A746:A758"/>
    <mergeCell ref="B758:C758"/>
    <mergeCell ref="A681:A693"/>
    <mergeCell ref="B693:C693"/>
    <mergeCell ref="A694:A706"/>
    <mergeCell ref="B706:C706"/>
    <mergeCell ref="A707:A719"/>
    <mergeCell ref="B719:C719"/>
    <mergeCell ref="A642:A654"/>
    <mergeCell ref="B654:C654"/>
    <mergeCell ref="A655:A667"/>
    <mergeCell ref="B667:C667"/>
    <mergeCell ref="A668:A680"/>
  </mergeCells>
  <pageMargins left="0.7" right="0.7" top="0.75" bottom="0.75" header="0.3" footer="0.3"/>
  <pageSetup paperSize="9" scale="61" orientation="portrait" r:id="rId1"/>
  <rowBreaks count="2" manualBreakCount="2">
    <brk id="108" max="16383" man="1"/>
    <brk id="2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9</vt:i4>
      </vt:variant>
    </vt:vector>
  </HeadingPairs>
  <TitlesOfParts>
    <vt:vector size="29" baseType="lpstr">
      <vt:lpstr>прил 7.1 ВМП</vt:lpstr>
      <vt:lpstr>прил 7 ВМП</vt:lpstr>
      <vt:lpstr>прил 6.1</vt:lpstr>
      <vt:lpstr>прил 6</vt:lpstr>
      <vt:lpstr>прил 5.1</vt:lpstr>
      <vt:lpstr>прил 5</vt:lpstr>
      <vt:lpstr>прил 4.1</vt:lpstr>
      <vt:lpstr>прил 4</vt:lpstr>
      <vt:lpstr>прил 3 подуш.</vt:lpstr>
      <vt:lpstr>прил 2.11</vt:lpstr>
      <vt:lpstr>прил 2.10</vt:lpstr>
      <vt:lpstr>прил 2.9</vt:lpstr>
      <vt:lpstr>прил 2.8</vt:lpstr>
      <vt:lpstr>прил 2.7</vt:lpstr>
      <vt:lpstr>прил 2.6</vt:lpstr>
      <vt:lpstr>прил 2.5</vt:lpstr>
      <vt:lpstr>прил 2.4</vt:lpstr>
      <vt:lpstr>прил 2.3</vt:lpstr>
      <vt:lpstr>прил 2.2</vt:lpstr>
      <vt:lpstr>прил 2.1</vt:lpstr>
      <vt:lpstr>'прил 2.11'!Область_печати</vt:lpstr>
      <vt:lpstr>'прил 2.3'!Область_печати</vt:lpstr>
      <vt:lpstr>'прил 2.7'!Область_печати</vt:lpstr>
      <vt:lpstr>'прил 4'!Область_печати</vt:lpstr>
      <vt:lpstr>'прил 4.1'!Область_печати</vt:lpstr>
      <vt:lpstr>'прил 5'!Область_печати</vt:lpstr>
      <vt:lpstr>'прил 5.1'!Область_печати</vt:lpstr>
      <vt:lpstr>'прил 6'!Область_печати</vt:lpstr>
      <vt:lpstr>'прил 7 ВМП'!Область_печати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Галина Б. Шумяцкая</dc:creator>
  <cp:keywords/>
  <dc:description/>
  <cp:lastModifiedBy>Галина Б. Шумяцкая</cp:lastModifiedBy>
  <cp:revision>1</cp:revision>
  <cp:lastPrinted>2017-08-10T12:17:11Z</cp:lastPrinted>
  <dcterms:created xsi:type="dcterms:W3CDTF">2017-06-09T09:42:02Z</dcterms:created>
  <dcterms:modified xsi:type="dcterms:W3CDTF">2017-09-14T07:56:38Z</dcterms:modified>
</cp:coreProperties>
</file>